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3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4.xml" ContentType="application/vnd.openxmlformats-officedocument.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rawings/drawing5.xml" ContentType="application/vnd.openxmlformats-officedocument.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rawings/drawing6.xml" ContentType="application/vnd.openxmlformats-officedocument.drawing+xml"/>
  <Override PartName="/xl/diagrams/data5.xml" ContentType="application/vnd.openxmlformats-officedocument.drawingml.diagramData+xml"/>
  <Override PartName="/xl/diagrams/layout5.xml" ContentType="application/vnd.openxmlformats-officedocument.drawingml.diagramLayout+xml"/>
  <Override PartName="/xl/diagrams/quickStyle5.xml" ContentType="application/vnd.openxmlformats-officedocument.drawingml.diagramStyle+xml"/>
  <Override PartName="/xl/diagrams/colors5.xml" ContentType="application/vnd.openxmlformats-officedocument.drawingml.diagramColors+xml"/>
  <Override PartName="/xl/diagrams/drawing5.xml" ContentType="application/vnd.ms-office.drawingml.diagramDrawing+xml"/>
  <Override PartName="/xl/drawings/drawing7.xml" ContentType="application/vnd.openxmlformats-officedocument.drawing+xml"/>
  <Override PartName="/xl/diagrams/data6.xml" ContentType="application/vnd.openxmlformats-officedocument.drawingml.diagramData+xml"/>
  <Override PartName="/xl/diagrams/layout6.xml" ContentType="application/vnd.openxmlformats-officedocument.drawingml.diagramLayout+xml"/>
  <Override PartName="/xl/diagrams/quickStyle6.xml" ContentType="application/vnd.openxmlformats-officedocument.drawingml.diagramStyle+xml"/>
  <Override PartName="/xl/diagrams/colors6.xml" ContentType="application/vnd.openxmlformats-officedocument.drawingml.diagramColors+xml"/>
  <Override PartName="/xl/diagrams/drawing6.xml" ContentType="application/vnd.ms-office.drawingml.diagramDrawing+xml"/>
  <Override PartName="/xl/drawings/drawing8.xml" ContentType="application/vnd.openxmlformats-officedocument.drawing+xml"/>
  <Override PartName="/xl/diagrams/data7.xml" ContentType="application/vnd.openxmlformats-officedocument.drawingml.diagramData+xml"/>
  <Override PartName="/xl/diagrams/layout7.xml" ContentType="application/vnd.openxmlformats-officedocument.drawingml.diagramLayout+xml"/>
  <Override PartName="/xl/diagrams/quickStyle7.xml" ContentType="application/vnd.openxmlformats-officedocument.drawingml.diagramStyle+xml"/>
  <Override PartName="/xl/diagrams/colors7.xml" ContentType="application/vnd.openxmlformats-officedocument.drawingml.diagramColors+xml"/>
  <Override PartName="/xl/diagrams/drawing7.xml" ContentType="application/vnd.ms-office.drawingml.diagramDrawing+xml"/>
  <Override PartName="/xl/drawings/drawing9.xml" ContentType="application/vnd.openxmlformats-officedocument.drawing+xml"/>
  <Override PartName="/xl/diagrams/data8.xml" ContentType="application/vnd.openxmlformats-officedocument.drawingml.diagramData+xml"/>
  <Override PartName="/xl/diagrams/layout8.xml" ContentType="application/vnd.openxmlformats-officedocument.drawingml.diagramLayout+xml"/>
  <Override PartName="/xl/diagrams/quickStyle8.xml" ContentType="application/vnd.openxmlformats-officedocument.drawingml.diagramStyle+xml"/>
  <Override PartName="/xl/diagrams/colors8.xml" ContentType="application/vnd.openxmlformats-officedocument.drawingml.diagramColors+xml"/>
  <Override PartName="/xl/diagrams/drawing8.xml" ContentType="application/vnd.ms-office.drawingml.diagramDrawing+xml"/>
  <Override PartName="/xl/drawings/drawing10.xml" ContentType="application/vnd.openxmlformats-officedocument.drawing+xml"/>
  <Override PartName="/xl/diagrams/data9.xml" ContentType="application/vnd.openxmlformats-officedocument.drawingml.diagramData+xml"/>
  <Override PartName="/xl/diagrams/layout9.xml" ContentType="application/vnd.openxmlformats-officedocument.drawingml.diagramLayout+xml"/>
  <Override PartName="/xl/diagrams/quickStyle9.xml" ContentType="application/vnd.openxmlformats-officedocument.drawingml.diagramStyle+xml"/>
  <Override PartName="/xl/diagrams/colors9.xml" ContentType="application/vnd.openxmlformats-officedocument.drawingml.diagramColors+xml"/>
  <Override PartName="/xl/diagrams/drawing9.xml" ContentType="application/vnd.ms-office.drawingml.diagramDrawing+xml"/>
  <Override PartName="/xl/drawings/drawing11.xml" ContentType="application/vnd.openxmlformats-officedocument.drawing+xml"/>
  <Override PartName="/xl/diagrams/data10.xml" ContentType="application/vnd.openxmlformats-officedocument.drawingml.diagramData+xml"/>
  <Override PartName="/xl/diagrams/layout10.xml" ContentType="application/vnd.openxmlformats-officedocument.drawingml.diagramLayout+xml"/>
  <Override PartName="/xl/diagrams/quickStyle10.xml" ContentType="application/vnd.openxmlformats-officedocument.drawingml.diagramStyle+xml"/>
  <Override PartName="/xl/diagrams/colors10.xml" ContentType="application/vnd.openxmlformats-officedocument.drawingml.diagramColors+xml"/>
  <Override PartName="/xl/diagrams/drawing10.xml" ContentType="application/vnd.ms-office.drawingml.diagramDrawing+xml"/>
  <Override PartName="/xl/drawings/drawing12.xml" ContentType="application/vnd.openxmlformats-officedocument.drawing+xml"/>
  <Override PartName="/xl/diagrams/data11.xml" ContentType="application/vnd.openxmlformats-officedocument.drawingml.diagramData+xml"/>
  <Override PartName="/xl/diagrams/layout11.xml" ContentType="application/vnd.openxmlformats-officedocument.drawingml.diagramLayout+xml"/>
  <Override PartName="/xl/diagrams/quickStyle11.xml" ContentType="application/vnd.openxmlformats-officedocument.drawingml.diagramStyle+xml"/>
  <Override PartName="/xl/diagrams/colors11.xml" ContentType="application/vnd.openxmlformats-officedocument.drawingml.diagramColors+xml"/>
  <Override PartName="/xl/diagrams/drawing11.xml" ContentType="application/vnd.ms-office.drawingml.diagramDrawing+xml"/>
  <Override PartName="/xl/drawings/drawing13.xml" ContentType="application/vnd.openxmlformats-officedocument.drawing+xml"/>
  <Override PartName="/xl/diagrams/data12.xml" ContentType="application/vnd.openxmlformats-officedocument.drawingml.diagramData+xml"/>
  <Override PartName="/xl/diagrams/layout12.xml" ContentType="application/vnd.openxmlformats-officedocument.drawingml.diagramLayout+xml"/>
  <Override PartName="/xl/diagrams/quickStyle12.xml" ContentType="application/vnd.openxmlformats-officedocument.drawingml.diagramStyle+xml"/>
  <Override PartName="/xl/diagrams/colors12.xml" ContentType="application/vnd.openxmlformats-officedocument.drawingml.diagramColors+xml"/>
  <Override PartName="/xl/diagrams/drawing12.xml" ContentType="application/vnd.ms-office.drawingml.diagramDrawing+xml"/>
  <Override PartName="/xl/drawings/drawing14.xml" ContentType="application/vnd.openxmlformats-officedocument.drawing+xml"/>
  <Override PartName="/xl/diagrams/data13.xml" ContentType="application/vnd.openxmlformats-officedocument.drawingml.diagramData+xml"/>
  <Override PartName="/xl/diagrams/layout13.xml" ContentType="application/vnd.openxmlformats-officedocument.drawingml.diagramLayout+xml"/>
  <Override PartName="/xl/diagrams/quickStyle13.xml" ContentType="application/vnd.openxmlformats-officedocument.drawingml.diagramStyle+xml"/>
  <Override PartName="/xl/diagrams/colors13.xml" ContentType="application/vnd.openxmlformats-officedocument.drawingml.diagramColors+xml"/>
  <Override PartName="/xl/diagrams/drawing13.xml" ContentType="application/vnd.ms-office.drawingml.diagramDrawing+xml"/>
  <Override PartName="/xl/drawings/drawing15.xml" ContentType="application/vnd.openxmlformats-officedocument.drawing+xml"/>
  <Override PartName="/xl/diagrams/data14.xml" ContentType="application/vnd.openxmlformats-officedocument.drawingml.diagramData+xml"/>
  <Override PartName="/xl/diagrams/layout14.xml" ContentType="application/vnd.openxmlformats-officedocument.drawingml.diagramLayout+xml"/>
  <Override PartName="/xl/diagrams/quickStyle14.xml" ContentType="application/vnd.openxmlformats-officedocument.drawingml.diagramStyle+xml"/>
  <Override PartName="/xl/diagrams/colors14.xml" ContentType="application/vnd.openxmlformats-officedocument.drawingml.diagramColors+xml"/>
  <Override PartName="/xl/diagrams/drawing14.xml" ContentType="application/vnd.ms-office.drawingml.diagramDrawing+xml"/>
  <Override PartName="/xl/drawings/drawing16.xml" ContentType="application/vnd.openxmlformats-officedocument.drawing+xml"/>
  <Override PartName="/xl/diagrams/data15.xml" ContentType="application/vnd.openxmlformats-officedocument.drawingml.diagramData+xml"/>
  <Override PartName="/xl/diagrams/layout15.xml" ContentType="application/vnd.openxmlformats-officedocument.drawingml.diagramLayout+xml"/>
  <Override PartName="/xl/diagrams/quickStyle15.xml" ContentType="application/vnd.openxmlformats-officedocument.drawingml.diagramStyle+xml"/>
  <Override PartName="/xl/diagrams/colors15.xml" ContentType="application/vnd.openxmlformats-officedocument.drawingml.diagramColors+xml"/>
  <Override PartName="/xl/diagrams/drawing15.xml" ContentType="application/vnd.ms-office.drawingml.diagramDrawing+xml"/>
  <Override PartName="/xl/drawings/drawing17.xml" ContentType="application/vnd.openxmlformats-officedocument.drawing+xml"/>
  <Override PartName="/xl/diagrams/data16.xml" ContentType="application/vnd.openxmlformats-officedocument.drawingml.diagramData+xml"/>
  <Override PartName="/xl/diagrams/layout16.xml" ContentType="application/vnd.openxmlformats-officedocument.drawingml.diagramLayout+xml"/>
  <Override PartName="/xl/diagrams/quickStyle16.xml" ContentType="application/vnd.openxmlformats-officedocument.drawingml.diagramStyle+xml"/>
  <Override PartName="/xl/diagrams/colors16.xml" ContentType="application/vnd.openxmlformats-officedocument.drawingml.diagramColors+xml"/>
  <Override PartName="/xl/diagrams/drawing16.xml" ContentType="application/vnd.ms-office.drawingml.diagramDrawing+xml"/>
  <Override PartName="/xl/drawings/drawing18.xml" ContentType="application/vnd.openxmlformats-officedocument.drawing+xml"/>
  <Override PartName="/xl/diagrams/data17.xml" ContentType="application/vnd.openxmlformats-officedocument.drawingml.diagramData+xml"/>
  <Override PartName="/xl/diagrams/layout17.xml" ContentType="application/vnd.openxmlformats-officedocument.drawingml.diagramLayout+xml"/>
  <Override PartName="/xl/diagrams/quickStyle17.xml" ContentType="application/vnd.openxmlformats-officedocument.drawingml.diagramStyle+xml"/>
  <Override PartName="/xl/diagrams/colors17.xml" ContentType="application/vnd.openxmlformats-officedocument.drawingml.diagramColors+xml"/>
  <Override PartName="/xl/diagrams/drawing17.xml" ContentType="application/vnd.ms-office.drawingml.diagramDrawing+xml"/>
  <Override PartName="/xl/drawings/drawing19.xml" ContentType="application/vnd.openxmlformats-officedocument.drawing+xml"/>
  <Override PartName="/xl/diagrams/data18.xml" ContentType="application/vnd.openxmlformats-officedocument.drawingml.diagramData+xml"/>
  <Override PartName="/xl/diagrams/layout18.xml" ContentType="application/vnd.openxmlformats-officedocument.drawingml.diagramLayout+xml"/>
  <Override PartName="/xl/diagrams/quickStyle18.xml" ContentType="application/vnd.openxmlformats-officedocument.drawingml.diagramStyle+xml"/>
  <Override PartName="/xl/diagrams/colors18.xml" ContentType="application/vnd.openxmlformats-officedocument.drawingml.diagramColors+xml"/>
  <Override PartName="/xl/diagrams/drawing18.xml" ContentType="application/vnd.ms-office.drawingml.diagramDrawing+xml"/>
  <Override PartName="/xl/drawings/drawing20.xml" ContentType="application/vnd.openxmlformats-officedocument.drawing+xml"/>
  <Override PartName="/xl/diagrams/data19.xml" ContentType="application/vnd.openxmlformats-officedocument.drawingml.diagramData+xml"/>
  <Override PartName="/xl/diagrams/layout19.xml" ContentType="application/vnd.openxmlformats-officedocument.drawingml.diagramLayout+xml"/>
  <Override PartName="/xl/diagrams/quickStyle19.xml" ContentType="application/vnd.openxmlformats-officedocument.drawingml.diagramStyle+xml"/>
  <Override PartName="/xl/diagrams/colors19.xml" ContentType="application/vnd.openxmlformats-officedocument.drawingml.diagramColors+xml"/>
  <Override PartName="/xl/diagrams/drawing19.xml" ContentType="application/vnd.ms-office.drawingml.diagramDrawing+xml"/>
  <Override PartName="/xl/drawings/drawing21.xml" ContentType="application/vnd.openxmlformats-officedocument.drawing+xml"/>
  <Override PartName="/xl/diagrams/data20.xml" ContentType="application/vnd.openxmlformats-officedocument.drawingml.diagramData+xml"/>
  <Override PartName="/xl/diagrams/layout20.xml" ContentType="application/vnd.openxmlformats-officedocument.drawingml.diagramLayout+xml"/>
  <Override PartName="/xl/diagrams/quickStyle20.xml" ContentType="application/vnd.openxmlformats-officedocument.drawingml.diagramStyle+xml"/>
  <Override PartName="/xl/diagrams/colors20.xml" ContentType="application/vnd.openxmlformats-officedocument.drawingml.diagramColors+xml"/>
  <Override PartName="/xl/diagrams/drawing20.xml" ContentType="application/vnd.ms-office.drawingml.diagramDrawing+xml"/>
  <Override PartName="/xl/drawings/drawing22.xml" ContentType="application/vnd.openxmlformats-officedocument.drawing+xml"/>
  <Override PartName="/xl/diagrams/data21.xml" ContentType="application/vnd.openxmlformats-officedocument.drawingml.diagramData+xml"/>
  <Override PartName="/xl/diagrams/layout21.xml" ContentType="application/vnd.openxmlformats-officedocument.drawingml.diagramLayout+xml"/>
  <Override PartName="/xl/diagrams/quickStyle21.xml" ContentType="application/vnd.openxmlformats-officedocument.drawingml.diagramStyle+xml"/>
  <Override PartName="/xl/diagrams/colors21.xml" ContentType="application/vnd.openxmlformats-officedocument.drawingml.diagramColors+xml"/>
  <Override PartName="/xl/diagrams/drawing21.xml" ContentType="application/vnd.ms-office.drawingml.diagramDrawing+xml"/>
  <Override PartName="/xl/drawings/drawing23.xml" ContentType="application/vnd.openxmlformats-officedocument.drawing+xml"/>
  <Override PartName="/xl/diagrams/data22.xml" ContentType="application/vnd.openxmlformats-officedocument.drawingml.diagramData+xml"/>
  <Override PartName="/xl/diagrams/layout22.xml" ContentType="application/vnd.openxmlformats-officedocument.drawingml.diagramLayout+xml"/>
  <Override PartName="/xl/diagrams/quickStyle22.xml" ContentType="application/vnd.openxmlformats-officedocument.drawingml.diagramStyle+xml"/>
  <Override PartName="/xl/diagrams/colors22.xml" ContentType="application/vnd.openxmlformats-officedocument.drawingml.diagramColors+xml"/>
  <Override PartName="/xl/diagrams/drawing22.xml" ContentType="application/vnd.ms-office.drawingml.diagramDrawing+xml"/>
  <Override PartName="/xl/drawings/drawing24.xml" ContentType="application/vnd.openxmlformats-officedocument.drawing+xml"/>
  <Override PartName="/xl/diagrams/data23.xml" ContentType="application/vnd.openxmlformats-officedocument.drawingml.diagramData+xml"/>
  <Override PartName="/xl/diagrams/layout23.xml" ContentType="application/vnd.openxmlformats-officedocument.drawingml.diagramLayout+xml"/>
  <Override PartName="/xl/diagrams/quickStyle23.xml" ContentType="application/vnd.openxmlformats-officedocument.drawingml.diagramStyle+xml"/>
  <Override PartName="/xl/diagrams/colors23.xml" ContentType="application/vnd.openxmlformats-officedocument.drawingml.diagramColors+xml"/>
  <Override PartName="/xl/diagrams/drawing23.xml" ContentType="application/vnd.ms-office.drawingml.diagramDrawing+xml"/>
  <Override PartName="/xl/drawings/drawing25.xml" ContentType="application/vnd.openxmlformats-officedocument.drawing+xml"/>
  <Override PartName="/xl/diagrams/data24.xml" ContentType="application/vnd.openxmlformats-officedocument.drawingml.diagramData+xml"/>
  <Override PartName="/xl/diagrams/layout24.xml" ContentType="application/vnd.openxmlformats-officedocument.drawingml.diagramLayout+xml"/>
  <Override PartName="/xl/diagrams/quickStyle24.xml" ContentType="application/vnd.openxmlformats-officedocument.drawingml.diagramStyle+xml"/>
  <Override PartName="/xl/diagrams/colors24.xml" ContentType="application/vnd.openxmlformats-officedocument.drawingml.diagramColors+xml"/>
  <Override PartName="/xl/diagrams/drawing24.xml" ContentType="application/vnd.ms-office.drawingml.diagramDrawing+xml"/>
  <Override PartName="/xl/drawings/drawing26.xml" ContentType="application/vnd.openxmlformats-officedocument.drawing+xml"/>
  <Override PartName="/xl/diagrams/data25.xml" ContentType="application/vnd.openxmlformats-officedocument.drawingml.diagramData+xml"/>
  <Override PartName="/xl/diagrams/layout25.xml" ContentType="application/vnd.openxmlformats-officedocument.drawingml.diagramLayout+xml"/>
  <Override PartName="/xl/diagrams/quickStyle25.xml" ContentType="application/vnd.openxmlformats-officedocument.drawingml.diagramStyle+xml"/>
  <Override PartName="/xl/diagrams/colors25.xml" ContentType="application/vnd.openxmlformats-officedocument.drawingml.diagramColors+xml"/>
  <Override PartName="/xl/diagrams/drawing25.xml" ContentType="application/vnd.ms-office.drawingml.diagramDrawing+xml"/>
  <Override PartName="/xl/drawings/drawing27.xml" ContentType="application/vnd.openxmlformats-officedocument.drawing+xml"/>
  <Override PartName="/xl/diagrams/data26.xml" ContentType="application/vnd.openxmlformats-officedocument.drawingml.diagramData+xml"/>
  <Override PartName="/xl/diagrams/layout26.xml" ContentType="application/vnd.openxmlformats-officedocument.drawingml.diagramLayout+xml"/>
  <Override PartName="/xl/diagrams/quickStyle26.xml" ContentType="application/vnd.openxmlformats-officedocument.drawingml.diagramStyle+xml"/>
  <Override PartName="/xl/diagrams/colors26.xml" ContentType="application/vnd.openxmlformats-officedocument.drawingml.diagramColors+xml"/>
  <Override PartName="/xl/diagrams/drawing26.xml" ContentType="application/vnd.ms-office.drawingml.diagramDrawing+xml"/>
  <Override PartName="/xl/drawings/drawing28.xml" ContentType="application/vnd.openxmlformats-officedocument.drawing+xml"/>
  <Override PartName="/xl/diagrams/data27.xml" ContentType="application/vnd.openxmlformats-officedocument.drawingml.diagramData+xml"/>
  <Override PartName="/xl/diagrams/layout27.xml" ContentType="application/vnd.openxmlformats-officedocument.drawingml.diagramLayout+xml"/>
  <Override PartName="/xl/diagrams/quickStyle27.xml" ContentType="application/vnd.openxmlformats-officedocument.drawingml.diagramStyle+xml"/>
  <Override PartName="/xl/diagrams/colors27.xml" ContentType="application/vnd.openxmlformats-officedocument.drawingml.diagramColors+xml"/>
  <Override PartName="/xl/diagrams/drawing27.xml" ContentType="application/vnd.ms-office.drawingml.diagramDrawing+xml"/>
  <Override PartName="/xl/drawings/drawing29.xml" ContentType="application/vnd.openxmlformats-officedocument.drawing+xml"/>
  <Override PartName="/xl/diagrams/data28.xml" ContentType="application/vnd.openxmlformats-officedocument.drawingml.diagramData+xml"/>
  <Override PartName="/xl/diagrams/layout28.xml" ContentType="application/vnd.openxmlformats-officedocument.drawingml.diagramLayout+xml"/>
  <Override PartName="/xl/diagrams/quickStyle28.xml" ContentType="application/vnd.openxmlformats-officedocument.drawingml.diagramStyle+xml"/>
  <Override PartName="/xl/diagrams/colors28.xml" ContentType="application/vnd.openxmlformats-officedocument.drawingml.diagramColors+xml"/>
  <Override PartName="/xl/diagrams/drawing28.xml" ContentType="application/vnd.ms-office.drawingml.diagramDrawing+xml"/>
  <Override PartName="/xl/drawings/drawing30.xml" ContentType="application/vnd.openxmlformats-officedocument.drawing+xml"/>
  <Override PartName="/xl/diagrams/data29.xml" ContentType="application/vnd.openxmlformats-officedocument.drawingml.diagramData+xml"/>
  <Override PartName="/xl/diagrams/layout29.xml" ContentType="application/vnd.openxmlformats-officedocument.drawingml.diagramLayout+xml"/>
  <Override PartName="/xl/diagrams/quickStyle29.xml" ContentType="application/vnd.openxmlformats-officedocument.drawingml.diagramStyle+xml"/>
  <Override PartName="/xl/diagrams/colors29.xml" ContentType="application/vnd.openxmlformats-officedocument.drawingml.diagramColors+xml"/>
  <Override PartName="/xl/diagrams/drawing29.xml" ContentType="application/vnd.ms-office.drawingml.diagramDrawing+xml"/>
  <Override PartName="/xl/drawings/drawing31.xml" ContentType="application/vnd.openxmlformats-officedocument.drawing+xml"/>
  <Override PartName="/xl/diagrams/data30.xml" ContentType="application/vnd.openxmlformats-officedocument.drawingml.diagramData+xml"/>
  <Override PartName="/xl/diagrams/layout30.xml" ContentType="application/vnd.openxmlformats-officedocument.drawingml.diagramLayout+xml"/>
  <Override PartName="/xl/diagrams/quickStyle30.xml" ContentType="application/vnd.openxmlformats-officedocument.drawingml.diagramStyle+xml"/>
  <Override PartName="/xl/diagrams/colors30.xml" ContentType="application/vnd.openxmlformats-officedocument.drawingml.diagramColors+xml"/>
  <Override PartName="/xl/diagrams/drawing30.xml" ContentType="application/vnd.ms-office.drawingml.diagramDrawing+xml"/>
  <Override PartName="/xl/drawings/drawing32.xml" ContentType="application/vnd.openxmlformats-officedocument.drawing+xml"/>
  <Override PartName="/xl/diagrams/data31.xml" ContentType="application/vnd.openxmlformats-officedocument.drawingml.diagramData+xml"/>
  <Override PartName="/xl/diagrams/layout31.xml" ContentType="application/vnd.openxmlformats-officedocument.drawingml.diagramLayout+xml"/>
  <Override PartName="/xl/diagrams/quickStyle31.xml" ContentType="application/vnd.openxmlformats-officedocument.drawingml.diagramStyle+xml"/>
  <Override PartName="/xl/diagrams/colors31.xml" ContentType="application/vnd.openxmlformats-officedocument.drawingml.diagramColors+xml"/>
  <Override PartName="/xl/diagrams/drawing31.xml" ContentType="application/vnd.ms-office.drawingml.diagramDrawing+xml"/>
  <Override PartName="/xl/drawings/drawing33.xml" ContentType="application/vnd.openxmlformats-officedocument.drawing+xml"/>
  <Override PartName="/xl/diagrams/data32.xml" ContentType="application/vnd.openxmlformats-officedocument.drawingml.diagramData+xml"/>
  <Override PartName="/xl/diagrams/layout32.xml" ContentType="application/vnd.openxmlformats-officedocument.drawingml.diagramLayout+xml"/>
  <Override PartName="/xl/diagrams/quickStyle32.xml" ContentType="application/vnd.openxmlformats-officedocument.drawingml.diagramStyle+xml"/>
  <Override PartName="/xl/diagrams/colors32.xml" ContentType="application/vnd.openxmlformats-officedocument.drawingml.diagramColors+xml"/>
  <Override PartName="/xl/diagrams/drawing32.xml" ContentType="application/vnd.ms-office.drawingml.diagramDrawing+xml"/>
  <Override PartName="/xl/drawings/drawing34.xml" ContentType="application/vnd.openxmlformats-officedocument.drawing+xml"/>
  <Override PartName="/xl/diagrams/data33.xml" ContentType="application/vnd.openxmlformats-officedocument.drawingml.diagramData+xml"/>
  <Override PartName="/xl/diagrams/layout33.xml" ContentType="application/vnd.openxmlformats-officedocument.drawingml.diagramLayout+xml"/>
  <Override PartName="/xl/diagrams/quickStyle33.xml" ContentType="application/vnd.openxmlformats-officedocument.drawingml.diagramStyle+xml"/>
  <Override PartName="/xl/diagrams/colors33.xml" ContentType="application/vnd.openxmlformats-officedocument.drawingml.diagramColors+xml"/>
  <Override PartName="/xl/diagrams/drawing33.xml" ContentType="application/vnd.ms-office.drawingml.diagramDrawing+xml"/>
  <Override PartName="/xl/drawings/drawing35.xml" ContentType="application/vnd.openxmlformats-officedocument.drawing+xml"/>
  <Override PartName="/xl/diagrams/data34.xml" ContentType="application/vnd.openxmlformats-officedocument.drawingml.diagramData+xml"/>
  <Override PartName="/xl/diagrams/layout34.xml" ContentType="application/vnd.openxmlformats-officedocument.drawingml.diagramLayout+xml"/>
  <Override PartName="/xl/diagrams/quickStyle34.xml" ContentType="application/vnd.openxmlformats-officedocument.drawingml.diagramStyle+xml"/>
  <Override PartName="/xl/diagrams/colors34.xml" ContentType="application/vnd.openxmlformats-officedocument.drawingml.diagramColors+xml"/>
  <Override PartName="/xl/diagrams/drawing34.xml" ContentType="application/vnd.ms-office.drawingml.diagramDrawing+xml"/>
  <Override PartName="/xl/drawings/drawing36.xml" ContentType="application/vnd.openxmlformats-officedocument.drawing+xml"/>
  <Override PartName="/xl/diagrams/data35.xml" ContentType="application/vnd.openxmlformats-officedocument.drawingml.diagramData+xml"/>
  <Override PartName="/xl/diagrams/layout35.xml" ContentType="application/vnd.openxmlformats-officedocument.drawingml.diagramLayout+xml"/>
  <Override PartName="/xl/diagrams/quickStyle35.xml" ContentType="application/vnd.openxmlformats-officedocument.drawingml.diagramStyle+xml"/>
  <Override PartName="/xl/diagrams/colors35.xml" ContentType="application/vnd.openxmlformats-officedocument.drawingml.diagramColors+xml"/>
  <Override PartName="/xl/diagrams/drawing35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13815" windowHeight="9540"/>
  </bookViews>
  <sheets>
    <sheet name="INDICE" sheetId="3" r:id="rId1"/>
    <sheet name="00" sheetId="36" r:id="rId2"/>
    <sheet name="01" sheetId="37" r:id="rId3"/>
    <sheet name="ingresos" sheetId="2" r:id="rId4"/>
    <sheet name="01001" sheetId="4" r:id="rId5"/>
    <sheet name="02001" sheetId="5" r:id="rId6"/>
    <sheet name="02002" sheetId="6" r:id="rId7"/>
    <sheet name="02003" sheetId="7" r:id="rId8"/>
    <sheet name="02004" sheetId="8" r:id="rId9"/>
    <sheet name="02005" sheetId="9" r:id="rId10"/>
    <sheet name="02006" sheetId="10" r:id="rId11"/>
    <sheet name="02007" sheetId="11" r:id="rId12"/>
    <sheet name="03001" sheetId="12" r:id="rId13"/>
    <sheet name="03002" sheetId="13" r:id="rId14"/>
    <sheet name="03003" sheetId="14" r:id="rId15"/>
    <sheet name="03004" sheetId="15" r:id="rId16"/>
    <sheet name="03005" sheetId="16" r:id="rId17"/>
    <sheet name="04001" sheetId="17" r:id="rId18"/>
    <sheet name="04002" sheetId="18" r:id="rId19"/>
    <sheet name="04003" sheetId="19" r:id="rId20"/>
    <sheet name="04004" sheetId="20" r:id="rId21"/>
    <sheet name="04005" sheetId="21" r:id="rId22"/>
    <sheet name="04006" sheetId="22" r:id="rId23"/>
    <sheet name="05001" sheetId="23" r:id="rId24"/>
    <sheet name="05002" sheetId="24" r:id="rId25"/>
    <sheet name="05003" sheetId="25" r:id="rId26"/>
    <sheet name="05004" sheetId="26" r:id="rId27"/>
    <sheet name="05005" sheetId="27" r:id="rId28"/>
    <sheet name="05006" sheetId="30" r:id="rId29"/>
    <sheet name="06001" sheetId="28" r:id="rId30"/>
    <sheet name="06002" sheetId="29" r:id="rId31"/>
    <sheet name="06003" sheetId="31" r:id="rId32"/>
    <sheet name="06004" sheetId="32" r:id="rId33"/>
    <sheet name="07001" sheetId="33" r:id="rId34"/>
    <sheet name="07002" sheetId="34" r:id="rId35"/>
    <sheet name="07003" sheetId="35" r:id="rId36"/>
  </sheets>
  <calcPr calcId="145621"/>
</workbook>
</file>

<file path=xl/calcChain.xml><?xml version="1.0" encoding="utf-8"?>
<calcChain xmlns="http://schemas.openxmlformats.org/spreadsheetml/2006/main">
  <c r="C79" i="35" l="1"/>
  <c r="C73" i="35"/>
  <c r="C64" i="35"/>
  <c r="C54" i="35"/>
  <c r="C80" i="35" s="1"/>
  <c r="C38" i="35"/>
  <c r="C36" i="34"/>
  <c r="C37" i="34" s="1"/>
  <c r="C21" i="34"/>
  <c r="C190" i="33"/>
  <c r="C178" i="33"/>
  <c r="C166" i="33"/>
  <c r="C149" i="33"/>
  <c r="C139" i="33"/>
  <c r="C122" i="33"/>
  <c r="C104" i="33"/>
  <c r="C90" i="33"/>
  <c r="C62" i="33"/>
  <c r="C52" i="33"/>
  <c r="C44" i="33"/>
  <c r="C25" i="33"/>
  <c r="C191" i="33" s="1"/>
  <c r="C19" i="33"/>
  <c r="C13" i="33"/>
  <c r="C49" i="32"/>
  <c r="C50" i="32" s="1"/>
  <c r="C44" i="32"/>
  <c r="C18" i="32"/>
  <c r="C68" i="31"/>
  <c r="C60" i="31"/>
  <c r="C55" i="31"/>
  <c r="C43" i="31"/>
  <c r="C69" i="31" s="1"/>
  <c r="C38" i="31"/>
  <c r="C152" i="29"/>
  <c r="C146" i="29"/>
  <c r="C131" i="29"/>
  <c r="C110" i="29"/>
  <c r="C107" i="29"/>
  <c r="C95" i="29"/>
  <c r="C66" i="29"/>
  <c r="C51" i="29"/>
  <c r="C153" i="29" s="1"/>
  <c r="C17" i="29"/>
  <c r="C139" i="28"/>
  <c r="C126" i="28"/>
  <c r="C116" i="28"/>
  <c r="C113" i="28"/>
  <c r="C103" i="28"/>
  <c r="C100" i="28"/>
  <c r="C89" i="28"/>
  <c r="C77" i="28"/>
  <c r="C74" i="28"/>
  <c r="C70" i="28"/>
  <c r="C45" i="28"/>
  <c r="C33" i="28"/>
  <c r="C140" i="28" s="1"/>
  <c r="C18" i="30"/>
  <c r="C17" i="30"/>
  <c r="C12" i="27"/>
  <c r="C13" i="27" s="1"/>
  <c r="C17" i="26"/>
  <c r="C13" i="26"/>
  <c r="C18" i="26" s="1"/>
  <c r="C66" i="25"/>
  <c r="C58" i="25"/>
  <c r="C37" i="25"/>
  <c r="C12" i="25"/>
  <c r="C67" i="25" s="1"/>
  <c r="C25" i="24"/>
  <c r="C24" i="24"/>
  <c r="C60" i="23"/>
  <c r="C55" i="23"/>
  <c r="C51" i="23"/>
  <c r="C39" i="23"/>
  <c r="C35" i="23"/>
  <c r="C19" i="23"/>
  <c r="C16" i="23"/>
  <c r="C12" i="23"/>
  <c r="C61" i="23" s="1"/>
  <c r="C30" i="22"/>
  <c r="C31" i="22" s="1"/>
  <c r="C27" i="21"/>
  <c r="C26" i="21"/>
  <c r="C21" i="21"/>
  <c r="C19" i="20"/>
  <c r="C18" i="20"/>
  <c r="C15" i="20"/>
  <c r="C23" i="19"/>
  <c r="C22" i="19"/>
  <c r="C39" i="18"/>
  <c r="C38" i="18"/>
  <c r="C26" i="18"/>
  <c r="C100" i="17"/>
  <c r="C86" i="17"/>
  <c r="C67" i="17"/>
  <c r="C62" i="17"/>
  <c r="C53" i="17"/>
  <c r="C43" i="17"/>
  <c r="C31" i="17"/>
  <c r="C28" i="17"/>
  <c r="C101" i="17" s="1"/>
  <c r="C24" i="17"/>
  <c r="C13" i="17"/>
  <c r="C38" i="16"/>
  <c r="C37" i="16"/>
  <c r="C17" i="15"/>
  <c r="C16" i="15"/>
  <c r="C13" i="15"/>
  <c r="C143" i="14"/>
  <c r="C119" i="14"/>
  <c r="C111" i="14"/>
  <c r="C103" i="14"/>
  <c r="C95" i="14"/>
  <c r="C86" i="14"/>
  <c r="C78" i="14"/>
  <c r="C70" i="14"/>
  <c r="C62" i="14"/>
  <c r="C54" i="14"/>
  <c r="C46" i="14"/>
  <c r="C38" i="14"/>
  <c r="C30" i="14"/>
  <c r="C144" i="14" s="1"/>
  <c r="C21" i="14"/>
  <c r="C15" i="14"/>
  <c r="C36" i="13"/>
  <c r="C35" i="13"/>
  <c r="C235" i="12"/>
  <c r="C207" i="12"/>
  <c r="C186" i="12"/>
  <c r="C183" i="12"/>
  <c r="C178" i="12"/>
  <c r="C173" i="12"/>
  <c r="C149" i="12"/>
  <c r="C136" i="12"/>
  <c r="C133" i="12"/>
  <c r="C115" i="12"/>
  <c r="C111" i="12"/>
  <c r="C106" i="12"/>
  <c r="C103" i="12"/>
  <c r="C72" i="12"/>
  <c r="C52" i="12"/>
  <c r="C45" i="12"/>
  <c r="C40" i="12"/>
  <c r="C36" i="12"/>
  <c r="C33" i="12"/>
  <c r="C28" i="12"/>
  <c r="C25" i="12"/>
  <c r="C20" i="12"/>
  <c r="C12" i="12"/>
  <c r="C236" i="12" s="1"/>
  <c r="C28" i="11"/>
  <c r="C29" i="11" s="1"/>
  <c r="C137" i="10"/>
  <c r="C124" i="10"/>
  <c r="C110" i="10"/>
  <c r="C95" i="10"/>
  <c r="C76" i="10"/>
  <c r="C63" i="10"/>
  <c r="C42" i="10"/>
  <c r="C33" i="10"/>
  <c r="C30" i="10"/>
  <c r="C27" i="10"/>
  <c r="C24" i="10"/>
  <c r="C15" i="10"/>
  <c r="C138" i="10" s="1"/>
  <c r="C29" i="9"/>
  <c r="C30" i="9" s="1"/>
  <c r="C104" i="8"/>
  <c r="C77" i="8"/>
  <c r="C66" i="8"/>
  <c r="C63" i="8"/>
  <c r="C105" i="8" s="1"/>
  <c r="C42" i="8"/>
  <c r="C29" i="8"/>
  <c r="C78" i="7"/>
  <c r="C75" i="7"/>
  <c r="C59" i="7"/>
  <c r="C48" i="7"/>
  <c r="C35" i="7"/>
  <c r="C30" i="7"/>
  <c r="C21" i="7"/>
  <c r="C12" i="7"/>
  <c r="C79" i="7" s="1"/>
  <c r="C84" i="6"/>
  <c r="C81" i="6"/>
  <c r="C78" i="6"/>
  <c r="C47" i="6"/>
  <c r="C32" i="6"/>
  <c r="C85" i="6" s="1"/>
  <c r="C29" i="6"/>
  <c r="C26" i="6"/>
  <c r="C70" i="5"/>
  <c r="C69" i="5"/>
  <c r="C28" i="5"/>
  <c r="C14" i="5"/>
  <c r="C15" i="4"/>
  <c r="C71" i="4" s="1"/>
  <c r="C33" i="4"/>
  <c r="C36" i="4"/>
  <c r="C47" i="4"/>
  <c r="C57" i="4"/>
  <c r="C70" i="4"/>
  <c r="F30" i="36" l="1"/>
  <c r="C30" i="36"/>
  <c r="F23" i="36"/>
  <c r="C23" i="36"/>
  <c r="F18" i="36"/>
  <c r="C18" i="36"/>
  <c r="C25" i="36" s="1"/>
  <c r="C31" i="36" s="1"/>
  <c r="F25" i="36" l="1"/>
  <c r="F31" i="36" s="1"/>
  <c r="B26" i="37"/>
  <c r="L44" i="37"/>
  <c r="J44" i="37"/>
  <c r="I44" i="37"/>
  <c r="H44" i="37"/>
  <c r="G44" i="37"/>
  <c r="F44" i="37"/>
  <c r="E44" i="37"/>
  <c r="D44" i="37"/>
  <c r="C44" i="37"/>
  <c r="B44" i="37"/>
  <c r="K43" i="37"/>
  <c r="M43" i="37" s="1"/>
  <c r="K42" i="37"/>
  <c r="K44" i="37" s="1"/>
  <c r="M44" i="37" s="1"/>
  <c r="L40" i="37"/>
  <c r="J40" i="37"/>
  <c r="I40" i="37"/>
  <c r="H40" i="37"/>
  <c r="G40" i="37"/>
  <c r="F40" i="37"/>
  <c r="E40" i="37"/>
  <c r="D40" i="37"/>
  <c r="C40" i="37"/>
  <c r="B40" i="37"/>
  <c r="K39" i="37"/>
  <c r="M39" i="37" s="1"/>
  <c r="K38" i="37"/>
  <c r="K40" i="37" s="1"/>
  <c r="M40" i="37" s="1"/>
  <c r="L37" i="37"/>
  <c r="L41" i="37" s="1"/>
  <c r="L46" i="37" s="1"/>
  <c r="J37" i="37"/>
  <c r="J41" i="37" s="1"/>
  <c r="J46" i="37" s="1"/>
  <c r="I37" i="37"/>
  <c r="I41" i="37" s="1"/>
  <c r="I46" i="37" s="1"/>
  <c r="H37" i="37"/>
  <c r="H41" i="37" s="1"/>
  <c r="H46" i="37" s="1"/>
  <c r="G37" i="37"/>
  <c r="G41" i="37" s="1"/>
  <c r="G46" i="37" s="1"/>
  <c r="F37" i="37"/>
  <c r="F41" i="37" s="1"/>
  <c r="F46" i="37" s="1"/>
  <c r="E37" i="37"/>
  <c r="E41" i="37" s="1"/>
  <c r="E46" i="37" s="1"/>
  <c r="D37" i="37"/>
  <c r="D41" i="37" s="1"/>
  <c r="D46" i="37" s="1"/>
  <c r="C37" i="37"/>
  <c r="C41" i="37" s="1"/>
  <c r="C46" i="37" s="1"/>
  <c r="B37" i="37"/>
  <c r="B41" i="37" s="1"/>
  <c r="B46" i="37" s="1"/>
  <c r="K36" i="37"/>
  <c r="M36" i="37" s="1"/>
  <c r="K35" i="37"/>
  <c r="M35" i="37" s="1"/>
  <c r="K34" i="37"/>
  <c r="M34" i="37" s="1"/>
  <c r="K33" i="37"/>
  <c r="M33" i="37" s="1"/>
  <c r="K32" i="37"/>
  <c r="M32" i="37" s="1"/>
  <c r="L26" i="37"/>
  <c r="J26" i="37"/>
  <c r="I26" i="37"/>
  <c r="H26" i="37"/>
  <c r="G26" i="37"/>
  <c r="F26" i="37"/>
  <c r="E26" i="37"/>
  <c r="D26" i="37"/>
  <c r="C26" i="37"/>
  <c r="K37" i="37" l="1"/>
  <c r="M38" i="37"/>
  <c r="M42" i="37"/>
  <c r="C127" i="2"/>
  <c r="C124" i="2"/>
  <c r="C117" i="2"/>
  <c r="C111" i="2"/>
  <c r="C95" i="2"/>
  <c r="C27" i="2"/>
  <c r="C17" i="2"/>
  <c r="C128" i="2" s="1"/>
  <c r="M37" i="37" l="1"/>
  <c r="K41" i="37"/>
  <c r="K26" i="37"/>
  <c r="M26" i="37" s="1"/>
  <c r="M41" i="37" l="1"/>
  <c r="K46" i="37"/>
  <c r="M46" i="37" s="1"/>
</calcChain>
</file>

<file path=xl/sharedStrings.xml><?xml version="1.0" encoding="utf-8"?>
<sst xmlns="http://schemas.openxmlformats.org/spreadsheetml/2006/main" count="4303" uniqueCount="1553">
  <si>
    <t>Impuesto sobre la Renta de las Personas Físicas</t>
  </si>
  <si>
    <t>Impuesto sobre Bienes Inmuebles. B.I. de Naturaleza Rústica</t>
  </si>
  <si>
    <t>Impuesto sobre Bienes Inmuebles. B.I. de Naturaleza Urbana</t>
  </si>
  <si>
    <t>Impuesto sobre Bienes Inmuebles. B.I. de características especiales</t>
  </si>
  <si>
    <t>Impuesto sobre Vehículos de Tracción Mecánica</t>
  </si>
  <si>
    <t>Impuesto sobre Incremento del Valor de Terrenos de Naturaleza Urbana</t>
  </si>
  <si>
    <t>Impuesto sobre Actividades Económicas</t>
  </si>
  <si>
    <t>Impuesto sobre el Valor Añadido</t>
  </si>
  <si>
    <t>Impuesto sobre el alcohol y bebidas derivadas</t>
  </si>
  <si>
    <t>Impuesto sobre la cerveza</t>
  </si>
  <si>
    <t>Impuesto sobre las labores del tabaco</t>
  </si>
  <si>
    <t>Impuesto sobre hidrocarburos</t>
  </si>
  <si>
    <t>Impuesto sobre productos intermedios</t>
  </si>
  <si>
    <t>Impuesto sobre construcciones, instalaciones y obras</t>
  </si>
  <si>
    <t>Impuesto sobre gastos suntuarios (Cotos de caza y pesca)</t>
  </si>
  <si>
    <t>Por servicio de alcantarillado La Manga</t>
  </si>
  <si>
    <t>Servicio de recogida de basuras</t>
  </si>
  <si>
    <t>Servicio de tratamiento de residuos</t>
  </si>
  <si>
    <t>Por servicios preventivos de bomberos</t>
  </si>
  <si>
    <t>Por servicio de mercados</t>
  </si>
  <si>
    <t>Tasa por títulos habilitantes de obras</t>
  </si>
  <si>
    <t>Tasa por títulos habilitantes de actividad</t>
  </si>
  <si>
    <t>Tasa por expedición de documentos</t>
  </si>
  <si>
    <t>Por servicio de guarda y custodia de vehículos</t>
  </si>
  <si>
    <t>Retirada de vehículos de la via pública</t>
  </si>
  <si>
    <t>Por servicios de la Policía Local a instacia de particulares</t>
  </si>
  <si>
    <t>Control animal</t>
  </si>
  <si>
    <t>Por celebración matrimonios civiles</t>
  </si>
  <si>
    <t>Por derechos de examen oposiciones</t>
  </si>
  <si>
    <t>Por licencias de autotáxis</t>
  </si>
  <si>
    <t>Servicios en galerias</t>
  </si>
  <si>
    <t>Tasa por estacionamiento de vehículos</t>
  </si>
  <si>
    <t>Tasa por entrada de vehículos</t>
  </si>
  <si>
    <t>Tasa por utilización priv. o aprov. esp. empresas servicios suministros</t>
  </si>
  <si>
    <t>Tasa por utilización priv. o aprov. esp. empresas de telecomunicaciones</t>
  </si>
  <si>
    <t>Con mesas y sillas</t>
  </si>
  <si>
    <t>Con sillas por festejos</t>
  </si>
  <si>
    <t>Compensación de Telefónica de España S.A.</t>
  </si>
  <si>
    <t>Con mercancias y escombros</t>
  </si>
  <si>
    <t>Con vallas, andamios, etc.</t>
  </si>
  <si>
    <t>Con quioscos</t>
  </si>
  <si>
    <t>Con puestos y barracas</t>
  </si>
  <si>
    <t>Con mercadillos</t>
  </si>
  <si>
    <t>Cajeros automáticos en fachadas vía pública</t>
  </si>
  <si>
    <t>Por servicio de fotocopias, planos, etc.</t>
  </si>
  <si>
    <t>Por ocupación dominio público por concesión</t>
  </si>
  <si>
    <t>Ocupación Oficinas Vivero para Mujeres</t>
  </si>
  <si>
    <t>Cursos Concejalía Igualdad</t>
  </si>
  <si>
    <t>Servicios Educativos en Guarderías municipales</t>
  </si>
  <si>
    <t>Servicios educativos Universidad Popular</t>
  </si>
  <si>
    <t>Escuela de Seguridad Pública</t>
  </si>
  <si>
    <t>Rutas Culturales</t>
  </si>
  <si>
    <t>Deportes</t>
  </si>
  <si>
    <t>Festival UrbanCt</t>
  </si>
  <si>
    <t>Actividades Nauticas</t>
  </si>
  <si>
    <t>Tiempo libre</t>
  </si>
  <si>
    <t>Entradas al Palacio Consistorial</t>
  </si>
  <si>
    <t>Entradas Festival La Mar de Músicas</t>
  </si>
  <si>
    <t>Entradas Festival de Jazz</t>
  </si>
  <si>
    <t>Servicios y Uso Espacios Culturales</t>
  </si>
  <si>
    <t>Servicios laboratorio municipal</t>
  </si>
  <si>
    <t>Cursos Servicios Sociales</t>
  </si>
  <si>
    <t>Para el establecimiento o ampliación de servicios</t>
  </si>
  <si>
    <t xml:space="preserve">Ventas </t>
  </si>
  <si>
    <t>Otros reintegros de operaciones corrientes</t>
  </si>
  <si>
    <t>Multas por infracciones urbanísticas</t>
  </si>
  <si>
    <t>Multas por infracciones tributarias y análogas</t>
  </si>
  <si>
    <t>Multas por infracciones de la Ordenanza de circulación</t>
  </si>
  <si>
    <t>Multas por otras infracciones</t>
  </si>
  <si>
    <t>Penalidades en ejecución de contratos</t>
  </si>
  <si>
    <t>Recargo de apremio</t>
  </si>
  <si>
    <t>Intereses de demora</t>
  </si>
  <si>
    <t>Canon de urbanización</t>
  </si>
  <si>
    <t>Canon por aprovechamientos urbanísticos</t>
  </si>
  <si>
    <t>Indemnizaciones de seguros de no vida</t>
  </si>
  <si>
    <t>Obras a particulares</t>
  </si>
  <si>
    <t>Indeterminados</t>
  </si>
  <si>
    <t>Jurídicos</t>
  </si>
  <si>
    <t>Venta de bienes y material desechable</t>
  </si>
  <si>
    <t>Fondo Complementario de Financiación</t>
  </si>
  <si>
    <t>Centro Atención Mujeres Victimas Violencia</t>
  </si>
  <si>
    <t>Apoyo familias e infancia</t>
  </si>
  <si>
    <t>Plan de Seguridad Ciudadana R.M.</t>
  </si>
  <si>
    <t>De la C.A. para Patrimonio Arqueológico</t>
  </si>
  <si>
    <t>Colaboración SEF-EELL</t>
  </si>
  <si>
    <t>Estrella de Levante Fábrica de Cervezas S.A.U.</t>
  </si>
  <si>
    <t>De la Fundación Caja Murcia</t>
  </si>
  <si>
    <t>Programa Ecoembes</t>
  </si>
  <si>
    <t>Intereses de cuentas bancarias</t>
  </si>
  <si>
    <t>Limpieza e Higiere de Cartagena, s.a.</t>
  </si>
  <si>
    <t>Arrendamientos de fincas urbanas</t>
  </si>
  <si>
    <t>De concesiones adm. con contraprestación periódica</t>
  </si>
  <si>
    <t>Proyecto Estrategia EDUSI La Manga</t>
  </si>
  <si>
    <t>Plan de Barrios y Diputaciones</t>
  </si>
  <si>
    <t>De la C.A. para Comercio</t>
  </si>
  <si>
    <t>Corredor verde. Proyecto Life</t>
  </si>
  <si>
    <t>Reintegro anticipos a funcionarios</t>
  </si>
  <si>
    <t>INGRESOS 2018</t>
  </si>
  <si>
    <t>EXCMO. AYUNTAMIENTO DE CARTAGENA</t>
  </si>
  <si>
    <t>PRESUPUESTO GENERAL PARA 2018</t>
  </si>
  <si>
    <t>Entidad: AYUNTAMIENTO DE CARTAGENA</t>
  </si>
  <si>
    <t xml:space="preserve">ÁREA DE ESTRATEGIA ECONÓMICA Y HACIENDA </t>
  </si>
  <si>
    <t>DELEGACIÓN: ALCALDÍA</t>
  </si>
  <si>
    <t>Del personal no directivo.</t>
  </si>
  <si>
    <t>Del personal directivo.</t>
  </si>
  <si>
    <t>De los miembros de los órganos de gobierno.</t>
  </si>
  <si>
    <t>Acciones de seguridad</t>
  </si>
  <si>
    <t>Gastos festividad San José de Calasanz</t>
  </si>
  <si>
    <t>Gastos festividad Patrón Servicio Contraincendios</t>
  </si>
  <si>
    <t>Gastos festividad Patrón Policía Local</t>
  </si>
  <si>
    <t>Gastos festividad Santa Rita</t>
  </si>
  <si>
    <t>Formación en prevención de riesgos laborales</t>
  </si>
  <si>
    <t>Otros suministros</t>
  </si>
  <si>
    <t>Productos farmacéuticos y material sanitario.</t>
  </si>
  <si>
    <t>Vestuario.</t>
  </si>
  <si>
    <t>Ayudas al estudio del personal</t>
  </si>
  <si>
    <t>Ayudas sociales (minusv., natalidad, nupcialidad y sepelio)</t>
  </si>
  <si>
    <t>Ayudas asistenciales (prótesis, gafas, etc.)</t>
  </si>
  <si>
    <t>Formación y perfeccionamiento del personal.</t>
  </si>
  <si>
    <t>Indemnizaciones al personal por jubilaciones anticipadas</t>
  </si>
  <si>
    <t>Pensiones a cargo de la Entidad Local (medalla al mérito)</t>
  </si>
  <si>
    <t>Cuotas Seguridad Social personal laboral temporal</t>
  </si>
  <si>
    <t>Gratificaciones contratados temporales</t>
  </si>
  <si>
    <t>Gratificaciones contratados fijos</t>
  </si>
  <si>
    <t>Gratificaciones funcionarios</t>
  </si>
  <si>
    <t>Fondo adicional</t>
  </si>
  <si>
    <t>Contribuciones a planes y fondos de pensiones.</t>
  </si>
  <si>
    <t>Colaboración SEF-CC.LL.</t>
  </si>
  <si>
    <t>Oferta de empleo público</t>
  </si>
  <si>
    <t>PROGRAMA: ADMINISTRACIÓN DE PERSONAL</t>
  </si>
  <si>
    <t>Publicación en Diarios Oficiales.</t>
  </si>
  <si>
    <t>Maquinaria, instalaciones técnicas y utillaje.</t>
  </si>
  <si>
    <t>Seguridad Social Funcionarios</t>
  </si>
  <si>
    <t>Productividad fija personal laboral fijo</t>
  </si>
  <si>
    <t>Productividad fija funcionarios</t>
  </si>
  <si>
    <t>Otras remuneraciones.</t>
  </si>
  <si>
    <t>Retribuciones básicas.</t>
  </si>
  <si>
    <t>Complemento específico.</t>
  </si>
  <si>
    <t>Complemento de destino.</t>
  </si>
  <si>
    <t>Trienios.</t>
  </si>
  <si>
    <t>Sueldos del Grupo C2.</t>
  </si>
  <si>
    <t>Sueldos del Grupo C1.</t>
  </si>
  <si>
    <t>Sueldos del Grupo A2.</t>
  </si>
  <si>
    <t>Sueldos del Grupo A1.</t>
  </si>
  <si>
    <t>PROGRAMA: RECURSOS HUMANOS</t>
  </si>
  <si>
    <t>Cuotas Seguridad Social miembros de la Corporacíón</t>
  </si>
  <si>
    <t>PROGRAMA: ÓRGANOS DE GOBIERNO</t>
  </si>
  <si>
    <t>Productividad fija personal laboral eventual</t>
  </si>
  <si>
    <t>Retribuciones Básicas</t>
  </si>
  <si>
    <t>PROGRAMA: INFORMACIÓN, ASESORAMIENTO Y DOCUMENTACIÓN</t>
  </si>
  <si>
    <t>Agencia de Desarrollo Local y Empleo</t>
  </si>
  <si>
    <t>PROGRAMA: PROMOCIÓN Y DESARROLLO DEL EMPLEO</t>
  </si>
  <si>
    <t>DELEGACIÓN: RECURSOS HUMANOS</t>
  </si>
  <si>
    <t>Jurídicos, contenciosos.</t>
  </si>
  <si>
    <t>Transportes.</t>
  </si>
  <si>
    <t>PROGRAMA: ASESORÍA JURÍDICA</t>
  </si>
  <si>
    <t>Encuadernaciones</t>
  </si>
  <si>
    <t>Cuotas Seguridad Social personal laboral fijo</t>
  </si>
  <si>
    <t>PROGRAMA: SECRETARÍA GENERAL Y OFICINA DE GOBIERNO</t>
  </si>
  <si>
    <t>Retribuciones complementarias.</t>
  </si>
  <si>
    <t>PROGRAMA: GABINETE DE ALCALDÍA</t>
  </si>
  <si>
    <t>PROGRAMA: GABINETE DE AUDIOVISUALES</t>
  </si>
  <si>
    <t>Atenciones protocolarias y representativas.</t>
  </si>
  <si>
    <t>Prensa, revistas, libros y otras publicaciones.</t>
  </si>
  <si>
    <t>PROGRAMA: GABINETE DE PRENSA</t>
  </si>
  <si>
    <t>DELEGACIÓN: NUEVAS TECNOLOGÍAS E INNOVACIÓN</t>
  </si>
  <si>
    <t>SUBPROGRAMA: ARCHIVO MUNICIPAL</t>
  </si>
  <si>
    <t>Sueldos del Grupo E.</t>
  </si>
  <si>
    <t>SUBPROGRAMA: CENTRO DE DOCUMENTACIÓN HISTÓRICA</t>
  </si>
  <si>
    <t>PROGRAMA: MERCADOS, ABASTOS Y LONJAS</t>
  </si>
  <si>
    <t>Edificios y otras construcciones.</t>
  </si>
  <si>
    <t>Otras transferencias</t>
  </si>
  <si>
    <t>Cámara Oficial de Comercio, Industria y Navegación</t>
  </si>
  <si>
    <t>Mejora de infraestructuras</t>
  </si>
  <si>
    <t>PROGRAMA: DINAMIZACIÓN DEL COMERCIO</t>
  </si>
  <si>
    <t>Promoción y dinamización del comercio</t>
  </si>
  <si>
    <t>PROGAMA: OFICINA "CARTAGENA INTELIGENTE"</t>
  </si>
  <si>
    <t>PROGRAMA: CENTRAL TELEFÓNICA</t>
  </si>
  <si>
    <t>PROGRAMA: MODERNIZACIÓN Y ADMINISTRACIÓN ELECTRÓNICA</t>
  </si>
  <si>
    <t>PROGRAMA: SERVICIOS INFORMÁTICOS</t>
  </si>
  <si>
    <t>PROGRAMA: CENTRO DE DOCUMENTACIÓN - INTERNET</t>
  </si>
  <si>
    <t> 02003</t>
  </si>
  <si>
    <t>DELEGACIÓN: SERVICIOS GENERALES</t>
  </si>
  <si>
    <t>PROGRAMA: CARTAGENA CIUDAD CARDIOPROTEGIDA</t>
  </si>
  <si>
    <t>PROGRAMA: PROMOCIÓN TURÍSTICA</t>
  </si>
  <si>
    <t>Publicidad y propaganda.</t>
  </si>
  <si>
    <t>Recepción de cruceros</t>
  </si>
  <si>
    <t>Promoción turística</t>
  </si>
  <si>
    <t>Premios, becas y pensiones de estudios e investigación</t>
  </si>
  <si>
    <t>Cartagena Puerto de Culturas</t>
  </si>
  <si>
    <t>Fundación Sierra Minera</t>
  </si>
  <si>
    <t>Gastos en inversiones de carácter inmaterial.</t>
  </si>
  <si>
    <t>Otros gastos diversos</t>
  </si>
  <si>
    <t>PROGRAMA: GRUPOS POLÍTICOS MUNICIPALES</t>
  </si>
  <si>
    <t>PROGRAMA: ADMINISTRACIÓN GENERAL</t>
  </si>
  <si>
    <t>Mobiliario.</t>
  </si>
  <si>
    <t>Cuotas Federación de Muncipios Región de Murcia</t>
  </si>
  <si>
    <t>PROGRAMA: PORTERÍA</t>
  </si>
  <si>
    <t>PROGRAMA: REGISTRO GENERAL</t>
  </si>
  <si>
    <t>PROGRAMA: GESTIÓN DEL PADRÓN MUNICIPAL DE HABITANTES</t>
  </si>
  <si>
    <t>PROGRAMA: RESPONSABILIDAD PATRIMONIAL</t>
  </si>
  <si>
    <t>PROGRAMA: EDIFICIOS MUNICIPALES</t>
  </si>
  <si>
    <t>DELEGACIÓN: SEGURIDAD CIUDADANA</t>
  </si>
  <si>
    <t>PROGRAMA: POLICÍA LOCAL</t>
  </si>
  <si>
    <t>Renovación permisos de conducir</t>
  </si>
  <si>
    <t>Acciones de Seguridad-Intérprete</t>
  </si>
  <si>
    <t>PROGRAMA: ESCUELA DE SEGURIDAD PÚBLICA</t>
  </si>
  <si>
    <t>PROGRAMA: CENTRO INTEGRAL DE TRÁFICO</t>
  </si>
  <si>
    <t>PROGRAMA: PROTECCIÓN CIVIL</t>
  </si>
  <si>
    <t>PROGRAMA: EXTINCIÓN DE INCENDIOS</t>
  </si>
  <si>
    <t>Arrendamientos de maquinaria, instalaciones y utillaje.</t>
  </si>
  <si>
    <t>Elementos de transporte.</t>
  </si>
  <si>
    <t>Otro inmovilizado material.</t>
  </si>
  <si>
    <t>Productos alimenticios.</t>
  </si>
  <si>
    <t>PROGRAMA: OTRAS ACTUACIONES EN AGRICULTURA, DESARROLLO RURAL Y PESCA</t>
  </si>
  <si>
    <t>Cuotas GALPEMUR</t>
  </si>
  <si>
    <t>Otros trabajos realizados por otras empresas y profesionales</t>
  </si>
  <si>
    <t>Consorcio de las Vías Verdes de la Región de Murcia</t>
  </si>
  <si>
    <t>Asociaciones y colectivos</t>
  </si>
  <si>
    <t>Otras infraestructuras</t>
  </si>
  <si>
    <t>Otras inversiones de reposición en infraestructuras y bienes dest. uso general.</t>
  </si>
  <si>
    <t xml:space="preserve">PROGRAMA: INDUSTRIA </t>
  </si>
  <si>
    <t xml:space="preserve">Ferias </t>
  </si>
  <si>
    <t>Desarrollo del cooperativismo en industria e innovación</t>
  </si>
  <si>
    <t>DELEGACIÓN: VÍA PÚBLICA</t>
  </si>
  <si>
    <t>PROGRAMA: LICENCIAS DE OCUPACIÓN Y SANCIONES</t>
  </si>
  <si>
    <t>PROGRAMA: ACTUACIONES EN ZONAS DE PLAYAS</t>
  </si>
  <si>
    <t>Consorcio Administrativo La Manga Consorcio</t>
  </si>
  <si>
    <t>PROGRAMA: PLAN DESARROLLO RURAL CAMPODER</t>
  </si>
  <si>
    <t>GASTOS POR DELEGACIONES 2018</t>
  </si>
  <si>
    <t>TOTAL DELEGACIÓN 01001</t>
  </si>
  <si>
    <t>TOTAL PROGRAMA 9207</t>
  </si>
  <si>
    <t>Otros estudios y trabajos técnicos</t>
  </si>
  <si>
    <t xml:space="preserve">        2270602</t>
  </si>
  <si>
    <t xml:space="preserve">        22604</t>
  </si>
  <si>
    <t xml:space="preserve">        223</t>
  </si>
  <si>
    <t xml:space="preserve">        1620401</t>
  </si>
  <si>
    <t xml:space="preserve">        1600000</t>
  </si>
  <si>
    <t xml:space="preserve">        15000</t>
  </si>
  <si>
    <t xml:space="preserve">        12101</t>
  </si>
  <si>
    <t xml:space="preserve">        12100</t>
  </si>
  <si>
    <t xml:space="preserve">        12006</t>
  </si>
  <si>
    <t xml:space="preserve">        12004</t>
  </si>
  <si>
    <t xml:space="preserve">        12000</t>
  </si>
  <si>
    <t xml:space="preserve">    9207</t>
  </si>
  <si>
    <t>TOTAL PROGRAMA 9201</t>
  </si>
  <si>
    <t xml:space="preserve">        2269942</t>
  </si>
  <si>
    <t xml:space="preserve">    9201</t>
  </si>
  <si>
    <t>TOTAL PROGRAMA 9124</t>
  </si>
  <si>
    <t xml:space="preserve">        1600001</t>
  </si>
  <si>
    <t xml:space="preserve">        11001</t>
  </si>
  <si>
    <t xml:space="preserve">        11000</t>
  </si>
  <si>
    <t xml:space="preserve">    9124</t>
  </si>
  <si>
    <t>TOTAL PROGRAMA 9123</t>
  </si>
  <si>
    <t xml:space="preserve">        213</t>
  </si>
  <si>
    <t xml:space="preserve">    9123</t>
  </si>
  <si>
    <t>TOTAL PROGRAMA 9122</t>
  </si>
  <si>
    <t xml:space="preserve">        48100</t>
  </si>
  <si>
    <t xml:space="preserve">        2269999</t>
  </si>
  <si>
    <t xml:space="preserve">        22602</t>
  </si>
  <si>
    <t xml:space="preserve">        22601</t>
  </si>
  <si>
    <t xml:space="preserve">        22001</t>
  </si>
  <si>
    <t xml:space="preserve">        12003</t>
  </si>
  <si>
    <t xml:space="preserve">    9122</t>
  </si>
  <si>
    <t>TOTAL PROGRAMA 9120</t>
  </si>
  <si>
    <t xml:space="preserve">        1600002</t>
  </si>
  <si>
    <t xml:space="preserve">        10001</t>
  </si>
  <si>
    <t xml:space="preserve">        10000</t>
  </si>
  <si>
    <t xml:space="preserve">    9120</t>
  </si>
  <si>
    <t xml:space="preserve"> 01001</t>
  </si>
  <si>
    <t xml:space="preserve"> 02001</t>
  </si>
  <si>
    <t xml:space="preserve">    9206</t>
  </si>
  <si>
    <t xml:space="preserve">        12001</t>
  </si>
  <si>
    <t xml:space="preserve">        13000</t>
  </si>
  <si>
    <t xml:space="preserve">        13002</t>
  </si>
  <si>
    <t xml:space="preserve">        15002</t>
  </si>
  <si>
    <t xml:space="preserve">        22603</t>
  </si>
  <si>
    <t xml:space="preserve">        2279900</t>
  </si>
  <si>
    <t>Mantenimiento de inversiones de carácter inmaterial</t>
  </si>
  <si>
    <t>TOTAL PROGRAMA 9206</t>
  </si>
  <si>
    <t xml:space="preserve">    9209</t>
  </si>
  <si>
    <t xml:space="preserve">        127</t>
  </si>
  <si>
    <t xml:space="preserve">        128</t>
  </si>
  <si>
    <t xml:space="preserve">        129</t>
  </si>
  <si>
    <t xml:space="preserve">        13103</t>
  </si>
  <si>
    <t xml:space="preserve">        137</t>
  </si>
  <si>
    <t xml:space="preserve">        138</t>
  </si>
  <si>
    <t xml:space="preserve">        15100</t>
  </si>
  <si>
    <t xml:space="preserve">        15101</t>
  </si>
  <si>
    <t xml:space="preserve">        15102</t>
  </si>
  <si>
    <t xml:space="preserve">        1610300</t>
  </si>
  <si>
    <t xml:space="preserve">        1610301</t>
  </si>
  <si>
    <t xml:space="preserve">        16200</t>
  </si>
  <si>
    <t xml:space="preserve">        1620400</t>
  </si>
  <si>
    <t xml:space="preserve">        16205</t>
  </si>
  <si>
    <t>Seguros.</t>
  </si>
  <si>
    <t xml:space="preserve">        1620900</t>
  </si>
  <si>
    <t xml:space="preserve">        22104</t>
  </si>
  <si>
    <t xml:space="preserve">        22106</t>
  </si>
  <si>
    <t xml:space="preserve">        2219910</t>
  </si>
  <si>
    <t>Equipos de protección individual</t>
  </si>
  <si>
    <t xml:space="preserve">        2219999</t>
  </si>
  <si>
    <t xml:space="preserve">        2260602</t>
  </si>
  <si>
    <t xml:space="preserve">        2260603</t>
  </si>
  <si>
    <t>Reuniones, conferencias y cursos.</t>
  </si>
  <si>
    <t xml:space="preserve">        2269900</t>
  </si>
  <si>
    <t xml:space="preserve">        2269906</t>
  </si>
  <si>
    <t xml:space="preserve">        2269907</t>
  </si>
  <si>
    <t xml:space="preserve">        2269908</t>
  </si>
  <si>
    <t xml:space="preserve">        2269952</t>
  </si>
  <si>
    <t xml:space="preserve">        2279943</t>
  </si>
  <si>
    <t xml:space="preserve">Vigilancia de la salud </t>
  </si>
  <si>
    <t xml:space="preserve">        2279944</t>
  </si>
  <si>
    <t>Mantenimiento de extintores</t>
  </si>
  <si>
    <t xml:space="preserve">        23000</t>
  </si>
  <si>
    <t xml:space="preserve">        23010</t>
  </si>
  <si>
    <t xml:space="preserve">        23020</t>
  </si>
  <si>
    <t xml:space="preserve">        23100</t>
  </si>
  <si>
    <t xml:space="preserve">        23110</t>
  </si>
  <si>
    <t xml:space="preserve">        23120</t>
  </si>
  <si>
    <t xml:space="preserve">        48239</t>
  </si>
  <si>
    <t>Secciones Sindicales constituidas</t>
  </si>
  <si>
    <t xml:space="preserve">        626</t>
  </si>
  <si>
    <t>Equipos para procesos de información.</t>
  </si>
  <si>
    <t xml:space="preserve">        640</t>
  </si>
  <si>
    <t xml:space="preserve">        830</t>
  </si>
  <si>
    <t>Préstamos a corto plazo. Desarrollo por sectores.</t>
  </si>
  <si>
    <t>TOTAL PROGRAMA 9209</t>
  </si>
  <si>
    <t>TOTAL DELEGACIÓN 02001</t>
  </si>
  <si>
    <t xml:space="preserve"> 02002</t>
  </si>
  <si>
    <t xml:space="preserve">    332200</t>
  </si>
  <si>
    <t xml:space="preserve">        12005</t>
  </si>
  <si>
    <t xml:space="preserve">        13100</t>
  </si>
  <si>
    <t xml:space="preserve">        13102</t>
  </si>
  <si>
    <t xml:space="preserve">        15001</t>
  </si>
  <si>
    <t xml:space="preserve">        2260911</t>
  </si>
  <si>
    <t>Gastos de exposiciones</t>
  </si>
  <si>
    <t xml:space="preserve">        623</t>
  </si>
  <si>
    <t>TOTAL PROGRAMA 332200</t>
  </si>
  <si>
    <t xml:space="preserve">    332201</t>
  </si>
  <si>
    <t xml:space="preserve">        2270601</t>
  </si>
  <si>
    <t>Proceso técnico de libros y documentos</t>
  </si>
  <si>
    <t>TOTAL PROGRAMA 332201</t>
  </si>
  <si>
    <t xml:space="preserve">    4321</t>
  </si>
  <si>
    <t>TOTAL PROGRAMA 4321</t>
  </si>
  <si>
    <t xml:space="preserve">    920C</t>
  </si>
  <si>
    <t xml:space="preserve">        2279939</t>
  </si>
  <si>
    <t>Mantenimiento programa informático</t>
  </si>
  <si>
    <t>TOTAL PROGRAMA 920C</t>
  </si>
  <si>
    <t xml:space="preserve">    920D</t>
  </si>
  <si>
    <t xml:space="preserve">        15300</t>
  </si>
  <si>
    <t xml:space="preserve">RED Especial Dedicación </t>
  </si>
  <si>
    <t xml:space="preserve">        1600003</t>
  </si>
  <si>
    <t xml:space="preserve">        203</t>
  </si>
  <si>
    <t xml:space="preserve">        206</t>
  </si>
  <si>
    <t>Arrendamientos de equipos para procesos de información.</t>
  </si>
  <si>
    <t xml:space="preserve">        216</t>
  </si>
  <si>
    <t>Equipos para porcesos de información.</t>
  </si>
  <si>
    <t xml:space="preserve">        22002</t>
  </si>
  <si>
    <t>Material informático no inventariable.</t>
  </si>
  <si>
    <t xml:space="preserve">        2279973</t>
  </si>
  <si>
    <t>Ciberseguridad y seguridad de la información</t>
  </si>
  <si>
    <t>TOTAL PROGRAMA 920D</t>
  </si>
  <si>
    <t xml:space="preserve">    920E</t>
  </si>
  <si>
    <t>TOTAL PROGRAMA 920E</t>
  </si>
  <si>
    <t xml:space="preserve">    9204</t>
  </si>
  <si>
    <t xml:space="preserve">        2220000</t>
  </si>
  <si>
    <t>Telefónicas</t>
  </si>
  <si>
    <t>TOTAL PROGRAMA 9204</t>
  </si>
  <si>
    <t>TOTAL DELEGACIÓN 02002</t>
  </si>
  <si>
    <t xml:space="preserve"> 02003</t>
  </si>
  <si>
    <t xml:space="preserve">    3121</t>
  </si>
  <si>
    <t xml:space="preserve">        2219905</t>
  </si>
  <si>
    <t>Material técnico y especial</t>
  </si>
  <si>
    <t xml:space="preserve">        625</t>
  </si>
  <si>
    <t>TOTAL PROGRAMA 3121</t>
  </si>
  <si>
    <t xml:space="preserve">    9121</t>
  </si>
  <si>
    <t xml:space="preserve">        48216</t>
  </si>
  <si>
    <t>Grupos Políticos Municipales</t>
  </si>
  <si>
    <t>TOTAL PROGRAMA 9121</t>
  </si>
  <si>
    <t xml:space="preserve">    9200</t>
  </si>
  <si>
    <t xml:space="preserve">        215</t>
  </si>
  <si>
    <t xml:space="preserve">        2269940</t>
  </si>
  <si>
    <t>Cuotas Federación Española de Municipios</t>
  </si>
  <si>
    <t xml:space="preserve">        2269941</t>
  </si>
  <si>
    <t>TOTAL PROGRAMA 9200</t>
  </si>
  <si>
    <t xml:space="preserve">    9203</t>
  </si>
  <si>
    <t>TOTAL PROGRAMA 9203</t>
  </si>
  <si>
    <t xml:space="preserve">    9205</t>
  </si>
  <si>
    <t xml:space="preserve">        22201</t>
  </si>
  <si>
    <t>Postales.</t>
  </si>
  <si>
    <t>TOTAL PROGRAMA 9205</t>
  </si>
  <si>
    <t xml:space="preserve">    9231</t>
  </si>
  <si>
    <t xml:space="preserve">        2219906</t>
  </si>
  <si>
    <t>Rótulos de vías urbanas y números de edificios</t>
  </si>
  <si>
    <t>TOTAL PROGRAMA 9231</t>
  </si>
  <si>
    <t xml:space="preserve">    9291</t>
  </si>
  <si>
    <t xml:space="preserve">        2269960</t>
  </si>
  <si>
    <t>Otras indemnizaciones</t>
  </si>
  <si>
    <t>TOTAL PROGRAMA 9291</t>
  </si>
  <si>
    <t xml:space="preserve">    9331</t>
  </si>
  <si>
    <t xml:space="preserve">        632</t>
  </si>
  <si>
    <t>TOTAL PROGRAMA 9331</t>
  </si>
  <si>
    <t>TOTAL DELEGACIÓN 02003</t>
  </si>
  <si>
    <t xml:space="preserve"> 02004</t>
  </si>
  <si>
    <t xml:space="preserve">    1320</t>
  </si>
  <si>
    <t xml:space="preserve">        202</t>
  </si>
  <si>
    <t>Arrendamientos de edificios y otras construcciones.</t>
  </si>
  <si>
    <t xml:space="preserve">        212</t>
  </si>
  <si>
    <t xml:space="preserve">        214</t>
  </si>
  <si>
    <t xml:space="preserve">        219</t>
  </si>
  <si>
    <t xml:space="preserve">        2269944</t>
  </si>
  <si>
    <t xml:space="preserve">        2269955</t>
  </si>
  <si>
    <t xml:space="preserve">        622</t>
  </si>
  <si>
    <t xml:space="preserve">        624</t>
  </si>
  <si>
    <t>TOTAL PROGRAMA 1320</t>
  </si>
  <si>
    <t xml:space="preserve">    1321</t>
  </si>
  <si>
    <t xml:space="preserve">        2260600</t>
  </si>
  <si>
    <t>Formación Policía Local</t>
  </si>
  <si>
    <t>TOTAL PROGRAMA 1321</t>
  </si>
  <si>
    <t xml:space="preserve">    1330</t>
  </si>
  <si>
    <t xml:space="preserve">        2279929</t>
  </si>
  <si>
    <t>Contrato de retirada de vehículos y depósito municipal</t>
  </si>
  <si>
    <t xml:space="preserve">        2279930</t>
  </si>
  <si>
    <t>Señalización, instalaciones semafóricas y sala de control</t>
  </si>
  <si>
    <t xml:space="preserve">        2279951</t>
  </si>
  <si>
    <t>Contrato Estacionamiento regulado via pública</t>
  </si>
  <si>
    <t xml:space="preserve">        2279954</t>
  </si>
  <si>
    <t>Conservación y mantenimiento de semáforos</t>
  </si>
  <si>
    <t xml:space="preserve">        2279955</t>
  </si>
  <si>
    <t>Conserv. y manten. señalización vertical y marca vial</t>
  </si>
  <si>
    <t>TOTAL PROGRAMA 1330</t>
  </si>
  <si>
    <t xml:space="preserve">    1350</t>
  </si>
  <si>
    <t xml:space="preserve">        204</t>
  </si>
  <si>
    <t>Arrendamientos de material de transporte.</t>
  </si>
  <si>
    <t xml:space="preserve">        2269961</t>
  </si>
  <si>
    <t>Dietas Asociación Municipal de Voluntarios de Protección Civil</t>
  </si>
  <si>
    <t xml:space="preserve">        2270103</t>
  </si>
  <si>
    <t>Servicio de Salvamento en playas</t>
  </si>
  <si>
    <t xml:space="preserve">        2279956</t>
  </si>
  <si>
    <t>Contratación servicio de ambulancia</t>
  </si>
  <si>
    <t>TOTAL PROGRAMA 1350</t>
  </si>
  <si>
    <t xml:space="preserve">    1360</t>
  </si>
  <si>
    <t xml:space="preserve">        22102</t>
  </si>
  <si>
    <t>Gas.</t>
  </si>
  <si>
    <t xml:space="preserve">        22105</t>
  </si>
  <si>
    <t xml:space="preserve">        629</t>
  </si>
  <si>
    <t>Otras inversiones nuevas asociadas al funcionamiento operativo de los servicios.</t>
  </si>
  <si>
    <t>TOTAL PROGRAMA 1360</t>
  </si>
  <si>
    <t>TOTAL DELEGACIÓN 02004</t>
  </si>
  <si>
    <t xml:space="preserve"> 02005</t>
  </si>
  <si>
    <t xml:space="preserve">    1530</t>
  </si>
  <si>
    <t>TOTAL PROGRAMA 1530</t>
  </si>
  <si>
    <t>TOTAL DELEGACIÓN 02005</t>
  </si>
  <si>
    <t xml:space="preserve"> 02006</t>
  </si>
  <si>
    <t>DELEGACIÓN: URBANISMO</t>
  </si>
  <si>
    <t xml:space="preserve">    1500</t>
  </si>
  <si>
    <t>PROGRAMA: ADMINISTRACIÓN GENERAL DE VIVIENDA Y URBANISMO</t>
  </si>
  <si>
    <t>TOTAL PROGRAMA 1500</t>
  </si>
  <si>
    <t xml:space="preserve">    1501</t>
  </si>
  <si>
    <t>PROGRAMA: SECRETARÍA URBANÍSMO</t>
  </si>
  <si>
    <t>TOTAL PROGRAMA 1501</t>
  </si>
  <si>
    <t xml:space="preserve">    151000</t>
  </si>
  <si>
    <t>SUBPROGRAMA: APROVECHAMIENTOS URBANÍSTICOS</t>
  </si>
  <si>
    <t xml:space="preserve">        44900</t>
  </si>
  <si>
    <t>Casco Antiguo de Cartagena, S.A.</t>
  </si>
  <si>
    <t>TOTAL PROGRAMA 151000</t>
  </si>
  <si>
    <t xml:space="preserve">    151001</t>
  </si>
  <si>
    <t>SUBPROGRAMA: OTRA GESTIÓN URBANÍSTICA</t>
  </si>
  <si>
    <t xml:space="preserve">        740</t>
  </si>
  <si>
    <t>TOTAL PROGRAMA 151001</t>
  </si>
  <si>
    <t xml:space="preserve">    151002</t>
  </si>
  <si>
    <t>SUBPROGRAMA: GESTIÓN URBANÍSTICA</t>
  </si>
  <si>
    <t xml:space="preserve">        60000</t>
  </si>
  <si>
    <t>Expropiaciones</t>
  </si>
  <si>
    <t>TOTAL PROGRAMA 151002</t>
  </si>
  <si>
    <t xml:space="preserve">    1511</t>
  </si>
  <si>
    <t>PROGRAMA: PLANEAMIENTO URBANÍSTICO</t>
  </si>
  <si>
    <t xml:space="preserve">        2270607</t>
  </si>
  <si>
    <t>Plan General de Ordenación Urbana</t>
  </si>
  <si>
    <t>TOTAL PROGRAMA 1511</t>
  </si>
  <si>
    <t xml:space="preserve">    1512</t>
  </si>
  <si>
    <t>PROGRAMA: INTERVENCIÓN URBANÍSTICA</t>
  </si>
  <si>
    <t xml:space="preserve">        2279902</t>
  </si>
  <si>
    <t>Demoliciones y órdenes de ejecución</t>
  </si>
  <si>
    <t>TOTAL PROGRAMA 1512</t>
  </si>
  <si>
    <t xml:space="preserve">    1513</t>
  </si>
  <si>
    <t>PROGRAMA: URBANIZACIÓN Y OBRAS</t>
  </si>
  <si>
    <t xml:space="preserve">        60910</t>
  </si>
  <si>
    <t>Obras de urbanización por cuenta de particulares</t>
  </si>
  <si>
    <t>TOTAL PROGRAMA 1513</t>
  </si>
  <si>
    <t xml:space="preserve">    1514</t>
  </si>
  <si>
    <t>PROGRAMA: DOCUMENTACIÓN E INFORMACIÓN URBANÍSTICA</t>
  </si>
  <si>
    <t xml:space="preserve">        2279999</t>
  </si>
  <si>
    <t>TOTAL PROGRAMA 1514</t>
  </si>
  <si>
    <t xml:space="preserve">    1516</t>
  </si>
  <si>
    <t>PROGRAMA: JURÍDICO ADMINISTRATIVO DE GESTIÓN URBANÍSTICA</t>
  </si>
  <si>
    <t>TOTAL PROGRAMA 1516</t>
  </si>
  <si>
    <t xml:space="preserve">    1517</t>
  </si>
  <si>
    <t>PROGRAMA: JURÍDICO ADMINISTRATIVO DE INTERVENCIÓN URBANÍSTICA</t>
  </si>
  <si>
    <t>TOTAL PROGRAMA 1517</t>
  </si>
  <si>
    <t xml:space="preserve">        10100</t>
  </si>
  <si>
    <t xml:space="preserve">        10101</t>
  </si>
  <si>
    <t>TOTAL DELEGACIÓN 02006</t>
  </si>
  <si>
    <t xml:space="preserve"> 02007</t>
  </si>
  <si>
    <t>DELEGACIÓN: PORTAL Y OFICINA DE TRANSPARENCIA</t>
  </si>
  <si>
    <t xml:space="preserve">    9250</t>
  </si>
  <si>
    <t>PROGRAMA: PORTAL Y OFICINA DE TRANSPARENCIA</t>
  </si>
  <si>
    <t>TOTAL PROGRAMA 9250</t>
  </si>
  <si>
    <t>TOTAL DELEGACIÓN 02007</t>
  </si>
  <si>
    <t xml:space="preserve"> 03001</t>
  </si>
  <si>
    <t>DELEGACIÓN: INFRAESTRUCTURAS</t>
  </si>
  <si>
    <t xml:space="preserve">    1532</t>
  </si>
  <si>
    <t>PROGRAMA: PAVIMENTACIÓN DE LA VÍAS PÚBLICAS</t>
  </si>
  <si>
    <t xml:space="preserve">        2219903</t>
  </si>
  <si>
    <t>Material mantenimiento vía pública</t>
  </si>
  <si>
    <t xml:space="preserve">        2279925</t>
  </si>
  <si>
    <t>Contrato mantenimiento capas asfálticas</t>
  </si>
  <si>
    <t xml:space="preserve">        2279926</t>
  </si>
  <si>
    <t>Contrato mantenimiento vía pública</t>
  </si>
  <si>
    <t>TOTAL PROGRAMA 1532</t>
  </si>
  <si>
    <t xml:space="preserve">    1533</t>
  </si>
  <si>
    <t>PROGRAMA: CONSERVACIÓN Y REPARACIÓN DE VIALES PÚBLICOS</t>
  </si>
  <si>
    <t xml:space="preserve">        210</t>
  </si>
  <si>
    <t>Infraestructuras y bienes naturales.</t>
  </si>
  <si>
    <t xml:space="preserve">        2279908</t>
  </si>
  <si>
    <t>Contrato de mantenimiento de mobiliario urbano</t>
  </si>
  <si>
    <t>TOTAL PROGRAMA 1533</t>
  </si>
  <si>
    <t xml:space="preserve">    1600</t>
  </si>
  <si>
    <t>PROGRAMA: ALCANTARILLADO</t>
  </si>
  <si>
    <t xml:space="preserve">        633</t>
  </si>
  <si>
    <t>TOTAL PROGRAMA 1600</t>
  </si>
  <si>
    <t xml:space="preserve">    1621</t>
  </si>
  <si>
    <t>PROGRAMA: RECOGIDA DE RESIDUOS</t>
  </si>
  <si>
    <t xml:space="preserve">        2279923</t>
  </si>
  <si>
    <t>Convenio de aplazamiento de deuda</t>
  </si>
  <si>
    <t xml:space="preserve">        2279924</t>
  </si>
  <si>
    <t>Contrato de recogida de residuos sólidos y limpieza viaria</t>
  </si>
  <si>
    <t>TOTAL PROGRAMA 1621</t>
  </si>
  <si>
    <t xml:space="preserve">    1623</t>
  </si>
  <si>
    <t>PROGRAMA: TRATAMIENTO DE RESIDUOS</t>
  </si>
  <si>
    <t xml:space="preserve">        2279920</t>
  </si>
  <si>
    <t>Contrato explotación planta de compostaje</t>
  </si>
  <si>
    <t xml:space="preserve">        2279921</t>
  </si>
  <si>
    <t>Vertido de escombros y limpieza de solares</t>
  </si>
  <si>
    <t xml:space="preserve">        2279953</t>
  </si>
  <si>
    <t>Exceso tonelaje planta tratamiento</t>
  </si>
  <si>
    <t>TOTAL PROGRAMA 1623</t>
  </si>
  <si>
    <t xml:space="preserve">    1630</t>
  </si>
  <si>
    <t>PROGRAMA: LIMPIEZA DE ESPACIOS PÚBLICOS</t>
  </si>
  <si>
    <t xml:space="preserve">        2270000</t>
  </si>
  <si>
    <t xml:space="preserve">Limpieza de edificios </t>
  </si>
  <si>
    <t xml:space="preserve">        2270001</t>
  </si>
  <si>
    <t>Limpieza de solares</t>
  </si>
  <si>
    <t>TOTAL PROGRAMA 1630</t>
  </si>
  <si>
    <t xml:space="preserve">    1650</t>
  </si>
  <si>
    <t>PROGRAMA: ALUMBRADO PÚBLICO</t>
  </si>
  <si>
    <t xml:space="preserve">        22100</t>
  </si>
  <si>
    <t>Energía eléctrica.</t>
  </si>
  <si>
    <t xml:space="preserve">        2279916</t>
  </si>
  <si>
    <t>Contrato de mantenimiento de alumbrado público</t>
  </si>
  <si>
    <t xml:space="preserve">        2279917</t>
  </si>
  <si>
    <t>Mejoras en acometidas y cuadros eléctricos</t>
  </si>
  <si>
    <t xml:space="preserve">        2279918</t>
  </si>
  <si>
    <t xml:space="preserve">Mejoras de instalaciones electricas </t>
  </si>
  <si>
    <t>TOTAL PROGRAMA 1650</t>
  </si>
  <si>
    <t xml:space="preserve">    1711</t>
  </si>
  <si>
    <t>PROGRAMA: MANTENIMIENTO DE ESPACIOS LIBRES</t>
  </si>
  <si>
    <t xml:space="preserve">        22113</t>
  </si>
  <si>
    <t>Manutención de animales.</t>
  </si>
  <si>
    <t xml:space="preserve">        2219901</t>
  </si>
  <si>
    <t>Material de jardinería</t>
  </si>
  <si>
    <t xml:space="preserve">        2269958</t>
  </si>
  <si>
    <t>Proyecto europeo LIFE+</t>
  </si>
  <si>
    <t xml:space="preserve">        2279907</t>
  </si>
  <si>
    <t>Contrato de mantenimiento de jardines</t>
  </si>
  <si>
    <t xml:space="preserve">        2279910</t>
  </si>
  <si>
    <t xml:space="preserve">        2279948</t>
  </si>
  <si>
    <t>Arrendamiento servicios con Asociaciones de minusválidos (mantenimiento de jardinería)</t>
  </si>
  <si>
    <t xml:space="preserve">        2279974</t>
  </si>
  <si>
    <t>Mantenimiento de jardines del litoral (zona este)</t>
  </si>
  <si>
    <t xml:space="preserve">        60904</t>
  </si>
  <si>
    <t>TOTAL PROGRAMA 1711</t>
  </si>
  <si>
    <t xml:space="preserve">    3381</t>
  </si>
  <si>
    <t>PROGRAMA: FESTEJOS POPULARES</t>
  </si>
  <si>
    <t xml:space="preserve">        2269901</t>
  </si>
  <si>
    <t>Alumbrado público festejos populares</t>
  </si>
  <si>
    <t>TOTAL PROGRAMA 3381</t>
  </si>
  <si>
    <t xml:space="preserve">    4411</t>
  </si>
  <si>
    <t>PROGRAMA: TRANSPORTE COLECTIVO URBANO DE VIAJEROS</t>
  </si>
  <si>
    <t xml:space="preserve">        2279912</t>
  </si>
  <si>
    <t>Transporte de viajeros</t>
  </si>
  <si>
    <t xml:space="preserve">        47200</t>
  </si>
  <si>
    <t xml:space="preserve">        60905</t>
  </si>
  <si>
    <t>TOTAL PROGRAMA 4411</t>
  </si>
  <si>
    <t xml:space="preserve">    4412</t>
  </si>
  <si>
    <t>PROGRAMA: OTRO TRANSPORTE DE VIAJEROS</t>
  </si>
  <si>
    <t xml:space="preserve">        77002</t>
  </si>
  <si>
    <t>Titulares de licencias de auto-taxis de Cartagena</t>
  </si>
  <si>
    <t>TOTAL PROGRAMA 4412</t>
  </si>
  <si>
    <t xml:space="preserve">    4500</t>
  </si>
  <si>
    <t>PROGRAMA: ADMINISTRACIÓN GENERAL DE INFRAESTRUCTURAS</t>
  </si>
  <si>
    <t xml:space="preserve">        2219902</t>
  </si>
  <si>
    <t>Material ferretería</t>
  </si>
  <si>
    <t xml:space="preserve">        2219907</t>
  </si>
  <si>
    <t>Materiales de construcción</t>
  </si>
  <si>
    <t>TOTAL PROGRAMA 4500</t>
  </si>
  <si>
    <t xml:space="preserve">    4530</t>
  </si>
  <si>
    <t>PROGRAMA: EXPLOTACIÓN VÍAS PÚBLICAS</t>
  </si>
  <si>
    <t>TOTAL PROGRAMA 4530</t>
  </si>
  <si>
    <t xml:space="preserve">    4590</t>
  </si>
  <si>
    <t>PROGRAMA: INFRAESTRUCTURAS Y URBANIZACIONES</t>
  </si>
  <si>
    <t xml:space="preserve">        60901</t>
  </si>
  <si>
    <t>Infraestructura urbanística en La Manga</t>
  </si>
  <si>
    <t xml:space="preserve">        60913</t>
  </si>
  <si>
    <t>Plan integral de adecuación del Parque Torres</t>
  </si>
  <si>
    <t xml:space="preserve">        60914</t>
  </si>
  <si>
    <t xml:space="preserve">Mejoras y acondicionamiento de la PZ de la Merced y de la CL de las Beatas </t>
  </si>
  <si>
    <t>TOTAL PROGRAMA 4590</t>
  </si>
  <si>
    <t xml:space="preserve">    4910</t>
  </si>
  <si>
    <t>PROGRAMA: TELECOMUNICACIONES MUNICIPALES</t>
  </si>
  <si>
    <t xml:space="preserve">        22112</t>
  </si>
  <si>
    <t>Suministros de material electrónico, eléctrico y de telecomunicaciones.</t>
  </si>
  <si>
    <t xml:space="preserve">        2279949</t>
  </si>
  <si>
    <t>Mantenimiento de redes de telecomunicaciones muncipales</t>
  </si>
  <si>
    <t>TOTAL PROGRAMA 4910</t>
  </si>
  <si>
    <t xml:space="preserve">    9202</t>
  </si>
  <si>
    <t>PROGRAMA: SERVICIOS</t>
  </si>
  <si>
    <t>TOTAL PROGRAMA 9202</t>
  </si>
  <si>
    <t xml:space="preserve">        224</t>
  </si>
  <si>
    <t>Primas de seguros.</t>
  </si>
  <si>
    <t xml:space="preserve">    9208</t>
  </si>
  <si>
    <t>PROGRAMA: PARQUE MÓVIL</t>
  </si>
  <si>
    <t xml:space="preserve">        22103</t>
  </si>
  <si>
    <t>Combustibles y carburantes.</t>
  </si>
  <si>
    <t>TOTAL PROGRAMA 9208</t>
  </si>
  <si>
    <t xml:space="preserve">        2219900</t>
  </si>
  <si>
    <t>Material electricidad</t>
  </si>
  <si>
    <t xml:space="preserve">        2279913</t>
  </si>
  <si>
    <t>Mantenimiento de CT y líneas de MT y BT</t>
  </si>
  <si>
    <t xml:space="preserve">        2279914</t>
  </si>
  <si>
    <t>Mantenimiento de ascensores y puertas automáticas</t>
  </si>
  <si>
    <t xml:space="preserve">        2279915</t>
  </si>
  <si>
    <t>Climatización de edificios municipales</t>
  </si>
  <si>
    <t xml:space="preserve">        2279928</t>
  </si>
  <si>
    <t>Contrato mantenimiento reloj Casa Consistorial</t>
  </si>
  <si>
    <t xml:space="preserve">        2279957</t>
  </si>
  <si>
    <t>Contrato mantenimiento edificio Auditorio y Palacio de Congresos</t>
  </si>
  <si>
    <t>TOTAL DELEGACIÓN 03001</t>
  </si>
  <si>
    <t xml:space="preserve"> 03002</t>
  </si>
  <si>
    <t>DELEGACIÓN: LITORAL</t>
  </si>
  <si>
    <t xml:space="preserve">    1722</t>
  </si>
  <si>
    <t xml:space="preserve">        200</t>
  </si>
  <si>
    <t>Arrendamientos de terrenos y bienes naturales.</t>
  </si>
  <si>
    <t xml:space="preserve">        2279911</t>
  </si>
  <si>
    <t>Mantenimiento de jardines, viales y espacios públicos</t>
  </si>
  <si>
    <t xml:space="preserve">        2279931</t>
  </si>
  <si>
    <t>Limpieza y mantenimiento de la vía pública en la zona de playas</t>
  </si>
  <si>
    <t xml:space="preserve">        46702</t>
  </si>
  <si>
    <t>TOTAL PROGRAMA 1722</t>
  </si>
  <si>
    <t>TOTAL DELEGACIÓN 03002</t>
  </si>
  <si>
    <t xml:space="preserve"> 03003</t>
  </si>
  <si>
    <t>DELEGACIÓN: DESCENTRALIZACIÓN</t>
  </si>
  <si>
    <t xml:space="preserve">    4591</t>
  </si>
  <si>
    <t>PROGRAMA: INFRAESTRUCTURAS BARRIOS Y DIPUTACIONES</t>
  </si>
  <si>
    <t xml:space="preserve">        2260907</t>
  </si>
  <si>
    <t>Gastos por actividades socio-culturales</t>
  </si>
  <si>
    <t xml:space="preserve">        60907</t>
  </si>
  <si>
    <t>Obras de infraestructura en Diputaciones y Barrios</t>
  </si>
  <si>
    <t>TOTAL PROGRAMA 4591</t>
  </si>
  <si>
    <t xml:space="preserve">    924A</t>
  </si>
  <si>
    <t>PROGRAMA: JUNTA VECINAL MUNICIPAL DE MOLINOS MARFAGONES</t>
  </si>
  <si>
    <t xml:space="preserve">        48231</t>
  </si>
  <si>
    <t>Concedidas por las Juntas Vecinales</t>
  </si>
  <si>
    <t>TOTAL PROGRAMA 924A</t>
  </si>
  <si>
    <t xml:space="preserve">    924B</t>
  </si>
  <si>
    <t>PROGRAMA: JUNTA VECINAL MUNICIPAL DE PERÍN</t>
  </si>
  <si>
    <t>TOTAL PROGRAMA 924B</t>
  </si>
  <si>
    <t xml:space="preserve">    924C</t>
  </si>
  <si>
    <t>PROGRAMA: JUNTA VECINAL MUNICIPAL DE ISLA PLANA-LA AZOHÍA</t>
  </si>
  <si>
    <t>TOTAL PROGRAMA 924C</t>
  </si>
  <si>
    <t xml:space="preserve">    924D</t>
  </si>
  <si>
    <t>PROGRAMA: JUNTA VECINAL MUNICIPAL DE EL ALBUJÓN</t>
  </si>
  <si>
    <t>TOTAL PROGRAMA 924D</t>
  </si>
  <si>
    <t xml:space="preserve">    924E</t>
  </si>
  <si>
    <t>PROGRAMA: JUNTA VECINAL MUNICIPAL DE LA ALJORRA</t>
  </si>
  <si>
    <t>TOTAL PROGRAMA 924E</t>
  </si>
  <si>
    <t xml:space="preserve">    924F</t>
  </si>
  <si>
    <t>PROGRAMA: JUNTA VECINA MUNICIPAL DE POZO ESTRECHO</t>
  </si>
  <si>
    <t>TOTAL PROGRAMA 924F</t>
  </si>
  <si>
    <t xml:space="preserve">    924G</t>
  </si>
  <si>
    <t>PROGRAMA: JUNTA VECINAL MUNICIPAL DE LOS DOLORES</t>
  </si>
  <si>
    <t>TOTAL PROGRAMA 924G</t>
  </si>
  <si>
    <t xml:space="preserve">    924H</t>
  </si>
  <si>
    <t>PROGRAMA: JUNTA VECINAL MUNICIPAL DE ALUMBRES</t>
  </si>
  <si>
    <t>TOTAL PROGRAMA 924H</t>
  </si>
  <si>
    <t xml:space="preserve">    924I</t>
  </si>
  <si>
    <t>PROGRAMA: JUNTA VECINAL MUNICIPAL DE LA PALMA</t>
  </si>
  <si>
    <t>TOTAL PROGRAMA 924I</t>
  </si>
  <si>
    <t xml:space="preserve">    924J</t>
  </si>
  <si>
    <t>PROGRAMA: JUNTA VECINAL MUNICIPAL DE LA PUEBLA-LA APARECIDA</t>
  </si>
  <si>
    <t>TOTAL PROGRAMA 924J</t>
  </si>
  <si>
    <t xml:space="preserve">    924K</t>
  </si>
  <si>
    <t>PROGRAMA: JUNTA VECINAL MUNICIPAL DE EL LLANO DEL BEAL</t>
  </si>
  <si>
    <t>TOTAL PROGRAMA 924K</t>
  </si>
  <si>
    <t xml:space="preserve">    924L</t>
  </si>
  <si>
    <t>PROGRAMA: JUNTA VECINAL MUNICIPAL DE EL ALGAR</t>
  </si>
  <si>
    <t>TOTAL PROGRAMA 924L</t>
  </si>
  <si>
    <t xml:space="preserve">    9240</t>
  </si>
  <si>
    <t>PROGRAMA: COODINACIÓN DISTRITOS, JUNTAS VECINALES Y OMITAS</t>
  </si>
  <si>
    <t xml:space="preserve">        48204</t>
  </si>
  <si>
    <t>A las Asociaciones de vecinos y otros colectivos</t>
  </si>
  <si>
    <t xml:space="preserve">        48227</t>
  </si>
  <si>
    <t>Federación de AA. Vecinos</t>
  </si>
  <si>
    <t xml:space="preserve">        78002</t>
  </si>
  <si>
    <t>A Asociaciones y Colectivos</t>
  </si>
  <si>
    <t>TOTAL PROGRAMA 9240</t>
  </si>
  <si>
    <t>TOTAL DELEGACIÓN 03003</t>
  </si>
  <si>
    <t xml:space="preserve"> 03004</t>
  </si>
  <si>
    <t>DELEGACIÓN: PARTICIPACIÓN CIUDADANA</t>
  </si>
  <si>
    <t xml:space="preserve">    1534</t>
  </si>
  <si>
    <t>PROGRAMA: PRESUPUESTOS PARTICIPATIVOS</t>
  </si>
  <si>
    <t xml:space="preserve">        78004</t>
  </si>
  <si>
    <t>A centros educativos del municipio (Presupuestos participativos)</t>
  </si>
  <si>
    <t>TOTAL PROGRAMA 1534</t>
  </si>
  <si>
    <t xml:space="preserve">    9241</t>
  </si>
  <si>
    <t>PROGRAMA: PARTICIPACIÓN CIUDADANA</t>
  </si>
  <si>
    <t xml:space="preserve">        2269905</t>
  </si>
  <si>
    <t>Comisión de participación ciudadana</t>
  </si>
  <si>
    <t>TOTAL PROGRAMA 9241</t>
  </si>
  <si>
    <t>TOTAL DELEGACIÓN 03004</t>
  </si>
  <si>
    <t xml:space="preserve"> 03005</t>
  </si>
  <si>
    <t>DELEGACIÓN: FESTEJOS</t>
  </si>
  <si>
    <t xml:space="preserve">        2269913</t>
  </si>
  <si>
    <t>Festival de Habaneras y Coros</t>
  </si>
  <si>
    <t xml:space="preserve">        2269916</t>
  </si>
  <si>
    <t>Teatro y música en la calle</t>
  </si>
  <si>
    <t xml:space="preserve">        2269921</t>
  </si>
  <si>
    <t>Navidad y Cabalgata de Reyes</t>
  </si>
  <si>
    <t xml:space="preserve">        2269933</t>
  </si>
  <si>
    <t>Festejos Infantiles en Plazas</t>
  </si>
  <si>
    <t xml:space="preserve">        2269939</t>
  </si>
  <si>
    <t>Cruces de Mayo</t>
  </si>
  <si>
    <t xml:space="preserve">        48208</t>
  </si>
  <si>
    <t>Comisión Organizadora del Carnaval</t>
  </si>
  <si>
    <t xml:space="preserve">        48209</t>
  </si>
  <si>
    <t>Hermandad de Romeros de San Ginés de la Jara</t>
  </si>
  <si>
    <t xml:space="preserve">        48212</t>
  </si>
  <si>
    <t>Federación de Tropas de Cartagineses y Romanos</t>
  </si>
  <si>
    <t xml:space="preserve">        48218</t>
  </si>
  <si>
    <t xml:space="preserve">        48247</t>
  </si>
  <si>
    <t>Comisión Organizadora Carnaval (sillas)</t>
  </si>
  <si>
    <t xml:space="preserve">        48248</t>
  </si>
  <si>
    <t>Federación de Tropas y Legiones (sillas)</t>
  </si>
  <si>
    <t xml:space="preserve">        48249</t>
  </si>
  <si>
    <t>Entidades benéficas (sillas)</t>
  </si>
  <si>
    <t xml:space="preserve">        48265</t>
  </si>
  <si>
    <t>Convenios eventos culturales</t>
  </si>
  <si>
    <t xml:space="preserve">        48267</t>
  </si>
  <si>
    <t>Certamen Nacional del Trovo</t>
  </si>
  <si>
    <t xml:space="preserve">        48269</t>
  </si>
  <si>
    <t>Festival Molino Derribao</t>
  </si>
  <si>
    <t>TOTAL DELEGACIÓN 03005</t>
  </si>
  <si>
    <t xml:space="preserve"> 04001</t>
  </si>
  <si>
    <t>DELEGACIÓN: HACIENDA LOCAL</t>
  </si>
  <si>
    <t xml:space="preserve">    0111</t>
  </si>
  <si>
    <t>PROGRAMA: INTERESES Y AMORTIZACIÓN DE DEUDA FINANCIERA</t>
  </si>
  <si>
    <t xml:space="preserve">        310</t>
  </si>
  <si>
    <t>Intereses</t>
  </si>
  <si>
    <t xml:space="preserve">        913</t>
  </si>
  <si>
    <t>Amortización de préstamos a largo plazo de entes de fuera del sector públic</t>
  </si>
  <si>
    <t>TOTAL PROGRAMA 0111</t>
  </si>
  <si>
    <t xml:space="preserve">    9290</t>
  </si>
  <si>
    <t>FONDO DE CONTINGENCIA DE EJECUCIÓN PRESUPUESTARIA Art. 31 LO 2/2012</t>
  </si>
  <si>
    <t xml:space="preserve">        500</t>
  </si>
  <si>
    <t>Fondo de Contingencia de Ejecución Presupuestaria. Art. 31 LO 2/2012 de Estabilidad Presupuestaria y Sostenibilidad Financiera</t>
  </si>
  <si>
    <t>TOTAL PROGRAMA 9290</t>
  </si>
  <si>
    <t xml:space="preserve">    9310</t>
  </si>
  <si>
    <t>PROGRAMA: INTERVENCIÓN</t>
  </si>
  <si>
    <t>TOTAL PROGRAMA 9310</t>
  </si>
  <si>
    <t xml:space="preserve">    9311</t>
  </si>
  <si>
    <t>PROGRAMA: ÓRGANO ECONÓMICO Y PRESUPUESTARIO MUNICIPAL</t>
  </si>
  <si>
    <t>TOTAL PROGRAMA 9311</t>
  </si>
  <si>
    <t xml:space="preserve">    9312</t>
  </si>
  <si>
    <t>PROGRAMA: CONSEJO ECONOMICO-ADMINISTRATIVO</t>
  </si>
  <si>
    <t xml:space="preserve">        2269956</t>
  </si>
  <si>
    <t>Indemnizaciones miembros del Consejo</t>
  </si>
  <si>
    <t>TOTAL PROGRAMA 9312</t>
  </si>
  <si>
    <t xml:space="preserve">    9313</t>
  </si>
  <si>
    <t>PROGRAMA: PROMOCIÓN ECONÓMICA</t>
  </si>
  <si>
    <t xml:space="preserve">        47900</t>
  </si>
  <si>
    <t>Programa de incentivos al Casco Antiguo y otros</t>
  </si>
  <si>
    <t xml:space="preserve">        48220</t>
  </si>
  <si>
    <t xml:space="preserve">        48255</t>
  </si>
  <si>
    <t>Asociación Empresarios Polígono Cabezo Beaza</t>
  </si>
  <si>
    <t>TOTAL PROGRAMA 9313</t>
  </si>
  <si>
    <t xml:space="preserve">    9320</t>
  </si>
  <si>
    <t>PROGRAMA: ÓRGANO DE GESTIÓN TRIBUTARIA</t>
  </si>
  <si>
    <t xml:space="preserve">        418</t>
  </si>
  <si>
    <t>Organismo de Gestión Recaudatoria</t>
  </si>
  <si>
    <t xml:space="preserve">        718</t>
  </si>
  <si>
    <t>Organismo Autónomo de Gestión Recaudatoria de Cartagena</t>
  </si>
  <si>
    <t>TOTAL PROGRAMA 9320</t>
  </si>
  <si>
    <t xml:space="preserve">    9340</t>
  </si>
  <si>
    <t>PROGRAMA: TESORERÍA Y CONTABILIDAD</t>
  </si>
  <si>
    <t xml:space="preserve">        22708</t>
  </si>
  <si>
    <t>Servicios de recaudación a favor de la entidad.</t>
  </si>
  <si>
    <t xml:space="preserve">        352</t>
  </si>
  <si>
    <t>TOTAL PROGRAMA 9340</t>
  </si>
  <si>
    <t>TOTAL DELEGACIÓN 04001</t>
  </si>
  <si>
    <t xml:space="preserve"> 04002</t>
  </si>
  <si>
    <t>DELEGACIÓN: CONTRATACIÓN</t>
  </si>
  <si>
    <t xml:space="preserve">    920A</t>
  </si>
  <si>
    <t>PROGRAMA: CONTRATACIÓN</t>
  </si>
  <si>
    <t>TOTAL PROGRAMA 920A</t>
  </si>
  <si>
    <t xml:space="preserve">    920B</t>
  </si>
  <si>
    <t>PROGRAMA: COMPRAS Y ALMACEN</t>
  </si>
  <si>
    <t xml:space="preserve">        22000</t>
  </si>
  <si>
    <t>Ordinario no inventariable.</t>
  </si>
  <si>
    <t>TOTAL PROGRAMA 920B</t>
  </si>
  <si>
    <t>TOTAL DELEGACIÓN 04002</t>
  </si>
  <si>
    <t xml:space="preserve"> 04003</t>
  </si>
  <si>
    <t>DELEGACIÓN: PATRIMONIO</t>
  </si>
  <si>
    <t xml:space="preserve">    9330</t>
  </si>
  <si>
    <t>PROGRAMA: PATRIMONIO</t>
  </si>
  <si>
    <t xml:space="preserve">        2269943</t>
  </si>
  <si>
    <t>Notarias y Registros de la propiedad</t>
  </si>
  <si>
    <t>TOTAL PROGRAMA 9330</t>
  </si>
  <si>
    <t>TOTAL DELEGACIÓN 04003</t>
  </si>
  <si>
    <t xml:space="preserve"> 04004</t>
  </si>
  <si>
    <t>DELEGACIÓN: INDUSTRIA E INNOVACIÓN</t>
  </si>
  <si>
    <t xml:space="preserve">    4220</t>
  </si>
  <si>
    <t xml:space="preserve">        47002</t>
  </si>
  <si>
    <t xml:space="preserve">        47004</t>
  </si>
  <si>
    <t>TOTAL PROGRAMA 4220</t>
  </si>
  <si>
    <t>TOTAL DELEGACIÓN 04004</t>
  </si>
  <si>
    <t xml:space="preserve"> 04005</t>
  </si>
  <si>
    <t>DELEGACIÓN: COMERCIO</t>
  </si>
  <si>
    <t xml:space="preserve">    4312</t>
  </si>
  <si>
    <t>TOTAL PROGRAMA 4312</t>
  </si>
  <si>
    <t xml:space="preserve">    4314</t>
  </si>
  <si>
    <t xml:space="preserve">        2269922</t>
  </si>
  <si>
    <t>TOTAL PROGRAMA 4314</t>
  </si>
  <si>
    <t>TOTAL DELEGACIÓN 04005</t>
  </si>
  <si>
    <t xml:space="preserve"> 04006</t>
  </si>
  <si>
    <t>DELEGACIÓN: TURISMO</t>
  </si>
  <si>
    <t xml:space="preserve">    4320</t>
  </si>
  <si>
    <t xml:space="preserve">        2269902</t>
  </si>
  <si>
    <t xml:space="preserve">        2269904</t>
  </si>
  <si>
    <t xml:space="preserve">        48254</t>
  </si>
  <si>
    <t xml:space="preserve">        48278</t>
  </si>
  <si>
    <t>TOTAL PROGRAMA 4320</t>
  </si>
  <si>
    <t>TOTAL DELEGACIÓN 04006</t>
  </si>
  <si>
    <t xml:space="preserve"> 05001</t>
  </si>
  <si>
    <t>DELEGACIÓN: SANIDAD</t>
  </si>
  <si>
    <t xml:space="preserve">    1640</t>
  </si>
  <si>
    <t>PROGRAMA: CEMENTERIOS Y SERVICIOS FUNERARIOS</t>
  </si>
  <si>
    <t>TOTAL PROGRAMA 1640</t>
  </si>
  <si>
    <t xml:space="preserve">    3110</t>
  </si>
  <si>
    <t>PROGRAMA: DESINFECCIÓN, DESINSECTACIÓN Y DESRATIZACIÓN</t>
  </si>
  <si>
    <t xml:space="preserve">        2279940</t>
  </si>
  <si>
    <t>Desinsectación y desratización</t>
  </si>
  <si>
    <t xml:space="preserve">        2279942</t>
  </si>
  <si>
    <t>Desratización Colegios Públicos, Guarderías y Edificios Municipales</t>
  </si>
  <si>
    <t>TOTAL PROGRAMA 3110</t>
  </si>
  <si>
    <t xml:space="preserve">    3111</t>
  </si>
  <si>
    <t>PROGRAMA: LICENCIAS Y DISCIPLINA AMBIENTAL</t>
  </si>
  <si>
    <t>TOTAL PROGRAMA 3111</t>
  </si>
  <si>
    <t xml:space="preserve">    3112</t>
  </si>
  <si>
    <t>PROGRAMA: LABORATORIO MUNICIPAL</t>
  </si>
  <si>
    <t>TOTAL PROGRAMA 3112</t>
  </si>
  <si>
    <t xml:space="preserve">    3113</t>
  </si>
  <si>
    <t>PROGRAMA: INTERVENCIÓN ADMINISTRATIVA EN MATERIA DE SANIDAD</t>
  </si>
  <si>
    <t>TOTAL PROGRAMA 3113</t>
  </si>
  <si>
    <t xml:space="preserve">    3114</t>
  </si>
  <si>
    <t>PROGRAMA: RECOGIDA, VIGILANCIA Y CUSTODIA ANIMALES DE COMPAÑIA</t>
  </si>
  <si>
    <t xml:space="preserve">        2269931</t>
  </si>
  <si>
    <t>Acceso a las bases de datos de animales de compañía</t>
  </si>
  <si>
    <t>TOTAL PROGRAMA 3114</t>
  </si>
  <si>
    <t xml:space="preserve">    3120</t>
  </si>
  <si>
    <t>PROGRAMA: CONSULTORIOS MÉDICOS</t>
  </si>
  <si>
    <t>TOTAL PROGRAMA 3120</t>
  </si>
  <si>
    <t>TOTAL DELEGACIÓN 05001</t>
  </si>
  <si>
    <t xml:space="preserve"> 05002</t>
  </si>
  <si>
    <t>DELEGACIÓN: CONSUMO</t>
  </si>
  <si>
    <t xml:space="preserve">    4930</t>
  </si>
  <si>
    <t>PROGRAMA: OFICINA MUNICIPAL DE INFORMACIÓN AL CONSUMIDOR</t>
  </si>
  <si>
    <t xml:space="preserve">        2269951</t>
  </si>
  <si>
    <t>Arbitraje</t>
  </si>
  <si>
    <t>TOTAL PROGRAMA 4930</t>
  </si>
  <si>
    <t>TOTAL DELEGACIÓN 05002</t>
  </si>
  <si>
    <t xml:space="preserve"> 05003</t>
  </si>
  <si>
    <t>DELEGACIÓN: DEPORTES</t>
  </si>
  <si>
    <t xml:space="preserve">    3400</t>
  </si>
  <si>
    <t>PROGRAMA: ADMINISTRACIÓN GENERAL DE DEPORTES</t>
  </si>
  <si>
    <t>TOTAL PROGRAMA 3400</t>
  </si>
  <si>
    <t xml:space="preserve">    3410</t>
  </si>
  <si>
    <t>PROGRAMA: PROMOCIÓN Y FOMENTO DEL DEPORTE</t>
  </si>
  <si>
    <t xml:space="preserve">        2260901</t>
  </si>
  <si>
    <t>Arbitraje deportivo</t>
  </si>
  <si>
    <t xml:space="preserve">        2260902</t>
  </si>
  <si>
    <t>Eventos deportivos</t>
  </si>
  <si>
    <t xml:space="preserve">        2260926</t>
  </si>
  <si>
    <t>Escuelas deportivas</t>
  </si>
  <si>
    <t xml:space="preserve">        2260927</t>
  </si>
  <si>
    <t>Deporte en edad escolar</t>
  </si>
  <si>
    <t xml:space="preserve">        48205</t>
  </si>
  <si>
    <t>Clubes y Asociaciones Deportivas.</t>
  </si>
  <si>
    <t>TOTAL PROGRAMA 3410</t>
  </si>
  <si>
    <t xml:space="preserve">    3420</t>
  </si>
  <si>
    <t>PROGRAMA: INSTALACIONES DEPORTIVAS</t>
  </si>
  <si>
    <t xml:space="preserve">        22110</t>
  </si>
  <si>
    <t>Productos de limpieza y aseo.</t>
  </si>
  <si>
    <t xml:space="preserve">        2270100</t>
  </si>
  <si>
    <t>Servicio de seguridad en edificios e instalaciones</t>
  </si>
  <si>
    <t xml:space="preserve">        47201</t>
  </si>
  <si>
    <t>Billete Social Deportivo</t>
  </si>
  <si>
    <t>TOTAL PROGRAMA 3420</t>
  </si>
  <si>
    <t>TOTAL DELEGACIÓN 05003</t>
  </si>
  <si>
    <t xml:space="preserve"> 05004</t>
  </si>
  <si>
    <t>DELEGACIÓN: MEDIO AMBIENTE</t>
  </si>
  <si>
    <t xml:space="preserve">    1720</t>
  </si>
  <si>
    <t>PROGRAMA: CONTROL DE MEDIO AMBIENTE</t>
  </si>
  <si>
    <t xml:space="preserve">        48211</t>
  </si>
  <si>
    <t xml:space="preserve">        48268</t>
  </si>
  <si>
    <t>Convenios con otras entidades</t>
  </si>
  <si>
    <t>TOTAL PROGRAMA 1720</t>
  </si>
  <si>
    <t xml:space="preserve">    1721</t>
  </si>
  <si>
    <t>PROGRAMA: PROTECCIÓN CONTRA LA CONTAMINACIÓN ACÚSTICA, LUMÍNICA Y ATMOSFÉRICA EN LAS ZONAS URBANAS</t>
  </si>
  <si>
    <t xml:space="preserve">        610</t>
  </si>
  <si>
    <t>Inversiones en terrenos.</t>
  </si>
  <si>
    <t>TOTAL PROGRAMA 1721</t>
  </si>
  <si>
    <t>TOTAL DELEGACIÓN 05004</t>
  </si>
  <si>
    <t xml:space="preserve"> 05005</t>
  </si>
  <si>
    <t>DELEGACIÓN: DESARROLLO RURAL</t>
  </si>
  <si>
    <t xml:space="preserve">    4141</t>
  </si>
  <si>
    <t xml:space="preserve">        2269963</t>
  </si>
  <si>
    <t>Cuotas  Campoder</t>
  </si>
  <si>
    <t>TOTAL PROGRAMA 4141</t>
  </si>
  <si>
    <t>TOTAL DELEGACIÓN 05005</t>
  </si>
  <si>
    <t xml:space="preserve"> 05006</t>
  </si>
  <si>
    <t>DELEGACIÓN: AGRICULTURA Y PESCA</t>
  </si>
  <si>
    <t xml:space="preserve">    4190</t>
  </si>
  <si>
    <t xml:space="preserve">        2269970</t>
  </si>
  <si>
    <t xml:space="preserve">        46701</t>
  </si>
  <si>
    <t>TOTAL PROGRAMA 4190</t>
  </si>
  <si>
    <t>TOTAL DELEGACIÓN 05006</t>
  </si>
  <si>
    <t xml:space="preserve"> 06001</t>
  </si>
  <si>
    <t>DELEGACIÓN: CULTURA</t>
  </si>
  <si>
    <t xml:space="preserve">    3263</t>
  </si>
  <si>
    <t>PROGRAMA: UNIVERSIDAD POPULAR</t>
  </si>
  <si>
    <t xml:space="preserve">        233</t>
  </si>
  <si>
    <t>Otras indemnizaciones.</t>
  </si>
  <si>
    <t>TOTAL PROGRAMA 3263</t>
  </si>
  <si>
    <t xml:space="preserve">    3300</t>
  </si>
  <si>
    <t>PROGRAMA: ADMINISTRACIÓN GENERAL DE CULTURA</t>
  </si>
  <si>
    <t>TOTAL PROGRAMA 3300</t>
  </si>
  <si>
    <t xml:space="preserve">    3321</t>
  </si>
  <si>
    <t>PROGRAMA: BIBLIOTECAS PÚBLICAS</t>
  </si>
  <si>
    <t xml:space="preserve">        2260910</t>
  </si>
  <si>
    <t>Actividades didácticas</t>
  </si>
  <si>
    <t xml:space="preserve">        2279903</t>
  </si>
  <si>
    <t>Actividades de animación a la lectura</t>
  </si>
  <si>
    <t>TOTAL PROGRAMA 3321</t>
  </si>
  <si>
    <t xml:space="preserve">    3330</t>
  </si>
  <si>
    <t>PROGRAMA: SALAS DE EXPOSICIONES</t>
  </si>
  <si>
    <t>TOTAL PROGRAMA 3330</t>
  </si>
  <si>
    <t xml:space="preserve">    3332</t>
  </si>
  <si>
    <t>PROGRAMA: AUDITORIO Y PALACIO DE CONGRESOS</t>
  </si>
  <si>
    <t xml:space="preserve">        47902</t>
  </si>
  <si>
    <t>Gestión Auditorio Palacio de Congresos</t>
  </si>
  <si>
    <t>TOTAL PROGRAMA 3332</t>
  </si>
  <si>
    <t xml:space="preserve">    3333</t>
  </si>
  <si>
    <t>PROGRAMA: CENTRO CULTURAL RAMÓN ALONSO LUZZY</t>
  </si>
  <si>
    <t xml:space="preserve">        2260905</t>
  </si>
  <si>
    <t>Programaciones culturales</t>
  </si>
  <si>
    <t>TOTAL PROGRAMA 3333</t>
  </si>
  <si>
    <t xml:space="preserve">    3340</t>
  </si>
  <si>
    <t>PROGRAMA: EVENTOS CULTURALES</t>
  </si>
  <si>
    <t xml:space="preserve">        2269903</t>
  </si>
  <si>
    <t>Festival Mucho Más Mayo</t>
  </si>
  <si>
    <t xml:space="preserve">        2269909</t>
  </si>
  <si>
    <t>Festival de Jazz</t>
  </si>
  <si>
    <t xml:space="preserve">        2269910</t>
  </si>
  <si>
    <t>Festival La Mar de Músicas</t>
  </si>
  <si>
    <t xml:space="preserve">        2269969</t>
  </si>
  <si>
    <t>Festival de folk</t>
  </si>
  <si>
    <t xml:space="preserve">        2270102</t>
  </si>
  <si>
    <t>Vigilancia y seguridad en eventos</t>
  </si>
  <si>
    <t xml:space="preserve">        2279906</t>
  </si>
  <si>
    <t>Programa anual de teatro centro ciudad</t>
  </si>
  <si>
    <t xml:space="preserve">        2279922</t>
  </si>
  <si>
    <t>Campañas teatrales en barrios y diputaciones</t>
  </si>
  <si>
    <t xml:space="preserve">        2279966</t>
  </si>
  <si>
    <t>Organización, coordinación, montaje, sonrización e iluminación de eventos</t>
  </si>
  <si>
    <t>TOTAL PROGRAMA 3340</t>
  </si>
  <si>
    <t xml:space="preserve">    3341</t>
  </si>
  <si>
    <t>PROGRAMA: ORGANIZACIÓN DE ESPECTACULOS</t>
  </si>
  <si>
    <t xml:space="preserve">        2260906</t>
  </si>
  <si>
    <t>Programación estable en centros sociales y culturales</t>
  </si>
  <si>
    <t>TOTAL PROGRAMA 3341</t>
  </si>
  <si>
    <t xml:space="preserve">    3343</t>
  </si>
  <si>
    <t>PROGRAMA: CONSERVACIÓN, INVESTIGACIÓN Y DIFUSIÓN DE LA CULTURA</t>
  </si>
  <si>
    <t xml:space="preserve">        2260931</t>
  </si>
  <si>
    <t>Cartagena Negra</t>
  </si>
  <si>
    <t xml:space="preserve">        2260932</t>
  </si>
  <si>
    <t>Programa cultural infantil</t>
  </si>
  <si>
    <t xml:space="preserve">        24000</t>
  </si>
  <si>
    <t>Edición de libros y publicaciones</t>
  </si>
  <si>
    <t xml:space="preserve">        41000</t>
  </si>
  <si>
    <t>Carmen Conde-Antonio Oliver</t>
  </si>
  <si>
    <t xml:space="preserve">        48240</t>
  </si>
  <si>
    <t>Asociación Cultural Aula Teatro Estudio de Cartagena</t>
  </si>
  <si>
    <t>TOTAL PROGRAMA 3343</t>
  </si>
  <si>
    <t xml:space="preserve">        2269917</t>
  </si>
  <si>
    <t>Programa de Navidad</t>
  </si>
  <si>
    <t xml:space="preserve">        2269925</t>
  </si>
  <si>
    <t>Lavatorio de Pilatos</t>
  </si>
  <si>
    <t xml:space="preserve">        48207</t>
  </si>
  <si>
    <t>Festival de Cine de Cartagena</t>
  </si>
  <si>
    <t xml:space="preserve">        48214</t>
  </si>
  <si>
    <t>Junta de Cofradías de Semana Santa</t>
  </si>
  <si>
    <t xml:space="preserve">        48215</t>
  </si>
  <si>
    <t>Junta de Cofradías de Semana Santa (sillas)</t>
  </si>
  <si>
    <t xml:space="preserve">        48266</t>
  </si>
  <si>
    <t>Festival Folklore de La Palma</t>
  </si>
  <si>
    <t>TOTAL DELEGACIÓN 06001</t>
  </si>
  <si>
    <t xml:space="preserve"> 06002</t>
  </si>
  <si>
    <t>DELEGACIÓN: EDUCACIÓN</t>
  </si>
  <si>
    <t xml:space="preserve">    3200</t>
  </si>
  <si>
    <t>PROGRAMA: ADMINISTRACIÓN GENERAL DE EDUCACIÓN</t>
  </si>
  <si>
    <t>TOTAL PROGRAMA 3200</t>
  </si>
  <si>
    <t xml:space="preserve">    3230</t>
  </si>
  <si>
    <t>PROGRAMA: MANTENIMIENTO, CONSERVACIÓN Y CUSTODIA DE COLEGIOS PÚBLICOS</t>
  </si>
  <si>
    <t xml:space="preserve">        2279932</t>
  </si>
  <si>
    <t>Conservación y custodia de Colegios Públicos</t>
  </si>
  <si>
    <t xml:space="preserve">        2279933</t>
  </si>
  <si>
    <t>Mantenimiento de extintores en Colegios Públicos</t>
  </si>
  <si>
    <t xml:space="preserve">        2279934</t>
  </si>
  <si>
    <t>Mantenimiento de calefacción en Colegios Públicos</t>
  </si>
  <si>
    <t xml:space="preserve">        2279935</t>
  </si>
  <si>
    <t>Mantenimiento Colegios Públicos</t>
  </si>
  <si>
    <t xml:space="preserve">        2279936</t>
  </si>
  <si>
    <t>Mantenimiento instalaciones eléctricas y climatización</t>
  </si>
  <si>
    <t xml:space="preserve">        2279937</t>
  </si>
  <si>
    <t>Mantenimiento preventivo adaptación instalaciones eléctricas</t>
  </si>
  <si>
    <t xml:space="preserve">        2279938</t>
  </si>
  <si>
    <t xml:space="preserve">Aumento potencia eléctrica y calefacción </t>
  </si>
  <si>
    <t>TOTAL PROGRAMA 3230</t>
  </si>
  <si>
    <t xml:space="preserve">    3231</t>
  </si>
  <si>
    <t>PROGRAMA: ADMINISTRACIÓN ESCUELAS INFANTILES</t>
  </si>
  <si>
    <t>TOTAL PROGRAMA 3231</t>
  </si>
  <si>
    <t xml:space="preserve">    3233</t>
  </si>
  <si>
    <t>PROGRAMA: FUNCIONAMIENTO ESCUELAS INFANTILES</t>
  </si>
  <si>
    <t xml:space="preserve">        2219904</t>
  </si>
  <si>
    <t>Material didáctico e instrumental</t>
  </si>
  <si>
    <t xml:space="preserve">        2269930</t>
  </si>
  <si>
    <t>Actividades extraescolares</t>
  </si>
  <si>
    <t xml:space="preserve">        2279945</t>
  </si>
  <si>
    <t>Comedor Escuelas Infantiles</t>
  </si>
  <si>
    <t xml:space="preserve">        2279946</t>
  </si>
  <si>
    <t>Mantenimiento Escuelas Infantiles</t>
  </si>
  <si>
    <t>TOTAL PROGRAMA 3233</t>
  </si>
  <si>
    <t xml:space="preserve">    3250</t>
  </si>
  <si>
    <t>PROGRAMA: ABSENTISMO ESCOLAR Y CONSEJOS ESCOLARES</t>
  </si>
  <si>
    <t xml:space="preserve">        2219908</t>
  </si>
  <si>
    <t>Suministros Aula ocupacional</t>
  </si>
  <si>
    <t xml:space="preserve">        2269945</t>
  </si>
  <si>
    <t>Actuaciones educativas sobre absentismo</t>
  </si>
  <si>
    <t xml:space="preserve">        48251</t>
  </si>
  <si>
    <t>Activ.Complement.Educa.Compensatoria y Abs.</t>
  </si>
  <si>
    <t>TOTAL PROGRAMA 3250</t>
  </si>
  <si>
    <t xml:space="preserve">    3260</t>
  </si>
  <si>
    <t>PROGRAMA: OTRAS ENSEÑANZAS NO OBLIGATORIAS</t>
  </si>
  <si>
    <t xml:space="preserve">        48225</t>
  </si>
  <si>
    <t>Universidad Nacional de Educación a Distancia</t>
  </si>
  <si>
    <t>TOTAL PROGRAMA 3260</t>
  </si>
  <si>
    <t xml:space="preserve">    3261</t>
  </si>
  <si>
    <t>PROGRAMA: CALIDAD EDUCATIVA</t>
  </si>
  <si>
    <t xml:space="preserve">        2260913</t>
  </si>
  <si>
    <t>Programas Educativos</t>
  </si>
  <si>
    <t xml:space="preserve">        2260914</t>
  </si>
  <si>
    <t>Programa de Educación Intercultural</t>
  </si>
  <si>
    <t xml:space="preserve">        2260915</t>
  </si>
  <si>
    <t>Programa Escuela de Padres</t>
  </si>
  <si>
    <t xml:space="preserve">        2260917</t>
  </si>
  <si>
    <t>Programa educación vial</t>
  </si>
  <si>
    <t xml:space="preserve">        2260923</t>
  </si>
  <si>
    <t>Programas Educativos de Vacaciones</t>
  </si>
  <si>
    <t xml:space="preserve">        2269949</t>
  </si>
  <si>
    <t>Programa Conciertos Didácticos</t>
  </si>
  <si>
    <t xml:space="preserve">        2269950</t>
  </si>
  <si>
    <t>Teatro en la escuela</t>
  </si>
  <si>
    <t xml:space="preserve">        2279967</t>
  </si>
  <si>
    <t>Comedores Vacacionales</t>
  </si>
  <si>
    <t xml:space="preserve">        48000</t>
  </si>
  <si>
    <t>Programa Intercultural</t>
  </si>
  <si>
    <t>TOTAL PROGRAMA 3261</t>
  </si>
  <si>
    <t xml:space="preserve">    3262</t>
  </si>
  <si>
    <t>PROGRAMA: REEDUCACIÓN DE LOGOPEDIA Y PSICOMOTRICIDAD</t>
  </si>
  <si>
    <t xml:space="preserve">        48234</t>
  </si>
  <si>
    <t>Convenio con Apanda</t>
  </si>
  <si>
    <t>TOTAL PROGRAMA 3262</t>
  </si>
  <si>
    <t>TOTAL DELEGACIÓN 06002</t>
  </si>
  <si>
    <t xml:space="preserve"> 06003</t>
  </si>
  <si>
    <t>DELEGACIÓN: JUVENTUD</t>
  </si>
  <si>
    <t xml:space="preserve">    3371</t>
  </si>
  <si>
    <t>PROGRAMA: ASOCIACIONISMO Y DINAMIZACIÓN JUVENIL</t>
  </si>
  <si>
    <t xml:space="preserve">        2260912</t>
  </si>
  <si>
    <t>Noche de los Museos</t>
  </si>
  <si>
    <t xml:space="preserve">        2260924</t>
  </si>
  <si>
    <t>Programa jóvenes lectores</t>
  </si>
  <si>
    <t xml:space="preserve">        2269926</t>
  </si>
  <si>
    <t>Tiempo Libre Alternativo</t>
  </si>
  <si>
    <t xml:space="preserve">        2269929</t>
  </si>
  <si>
    <t>Programa de jóvenes interpretes - entre cuerdas y metales</t>
  </si>
  <si>
    <t xml:space="preserve">        48201</t>
  </si>
  <si>
    <t>A colectivos juveniles</t>
  </si>
  <si>
    <t>TOTAL PROGRAMA 3371</t>
  </si>
  <si>
    <t xml:space="preserve">    3372</t>
  </si>
  <si>
    <t>PROGRAMA:AREAS JOVENES.AULAS DE LIBRE ACCESO</t>
  </si>
  <si>
    <t xml:space="preserve">        2279950</t>
  </si>
  <si>
    <t>Aula de libre acceso y Ciber</t>
  </si>
  <si>
    <t>TOTAL PROGRAMA 3372</t>
  </si>
  <si>
    <t xml:space="preserve">    3373</t>
  </si>
  <si>
    <t xml:space="preserve">PROGRAMA: ESPACIO JOVEN </t>
  </si>
  <si>
    <t xml:space="preserve">        2269957</t>
  </si>
  <si>
    <t>Programa de asesoramiento</t>
  </si>
  <si>
    <t xml:space="preserve">        2270606</t>
  </si>
  <si>
    <t>Red jóvenes cartageneros no residentes e incentivos al talento emprendedor</t>
  </si>
  <si>
    <t>TOTAL PROGRAMA 3373</t>
  </si>
  <si>
    <t xml:space="preserve">    3374</t>
  </si>
  <si>
    <t>PROGRAMA: CENTRO JUVENIL DE CANTERAS</t>
  </si>
  <si>
    <t xml:space="preserve">        2279952</t>
  </si>
  <si>
    <t>Gestión Albergue Juvenil</t>
  </si>
  <si>
    <t>TOTAL PROGRAMA 3374</t>
  </si>
  <si>
    <t>TOTAL DELEGACIÓN 06003</t>
  </si>
  <si>
    <t xml:space="preserve"> 06004</t>
  </si>
  <si>
    <t>DELEGACIÓN: PATRIMONIO ARQUEOLÓGICO</t>
  </si>
  <si>
    <t xml:space="preserve">    3360</t>
  </si>
  <si>
    <t>PROGRAMA: GABINETE DIDÁCTICO DEL MUSEO ARQUEOLÓGICO</t>
  </si>
  <si>
    <t>TOTAL PROGRAMA 3360</t>
  </si>
  <si>
    <t xml:space="preserve">    3361</t>
  </si>
  <si>
    <t>PROGRAMA: ARQUEOLOGÍA Y PROTECCIÓN DEL PATRIMONIO HISTÓRICO-ARTÍSTICO</t>
  </si>
  <si>
    <t xml:space="preserve">        2260928</t>
  </si>
  <si>
    <t>Actividades culturales y de divulgación</t>
  </si>
  <si>
    <t xml:space="preserve">        2279901</t>
  </si>
  <si>
    <t>Mantenimiento restos arqueológicos y del Patrimonio Histórico</t>
  </si>
  <si>
    <t xml:space="preserve">        2279947</t>
  </si>
  <si>
    <t xml:space="preserve">Limpieza,control y cuidado zonas arqueológicas y monumentales </t>
  </si>
  <si>
    <t xml:space="preserve">        48200</t>
  </si>
  <si>
    <t>Fundación Teatro Romano de Cartagena</t>
  </si>
  <si>
    <t xml:space="preserve">        784</t>
  </si>
  <si>
    <t>TOTAL PROGRAMA 3361</t>
  </si>
  <si>
    <t>TOTAL DELEGACIÓN 06004</t>
  </si>
  <si>
    <t xml:space="preserve"> 07001</t>
  </si>
  <si>
    <t>DELEGACIÓN: ATENCIÓN SOCIAL</t>
  </si>
  <si>
    <t xml:space="preserve">    231A</t>
  </si>
  <si>
    <t>PROGRAMA: VOLUNTARIADO</t>
  </si>
  <si>
    <t>TOTAL PROGRAMA 231A</t>
  </si>
  <si>
    <t xml:space="preserve">    231C</t>
  </si>
  <si>
    <t>PROGRAMA: PROGRAMA FAMILIAS</t>
  </si>
  <si>
    <t>TOTAL PROGRAMA 231C</t>
  </si>
  <si>
    <t xml:space="preserve">    231D</t>
  </si>
  <si>
    <t>PROGRAMA: ACOMPAÑAMIENTO PARA LA INCLUSIÓN</t>
  </si>
  <si>
    <t>TOTAL PROGRAMA 231D</t>
  </si>
  <si>
    <t xml:space="preserve">    231E</t>
  </si>
  <si>
    <t>PROGRAMA: ADMINISTRACIÓN GENERAL DE SERVICIOS SOCIALES</t>
  </si>
  <si>
    <t xml:space="preserve">        48022</t>
  </si>
  <si>
    <t>Transferencia para Prevención Comunitaria</t>
  </si>
  <si>
    <t>TOTAL PROGRAMA 231E</t>
  </si>
  <si>
    <t xml:space="preserve">    231F</t>
  </si>
  <si>
    <t>PROGRAMA: UNIDAD DE APOYO TÉCNICO Y JURÍDICO (U.A.T.E.J.)</t>
  </si>
  <si>
    <t>TOTAL PROGRAMA 231F</t>
  </si>
  <si>
    <t xml:space="preserve">    231G</t>
  </si>
  <si>
    <t>PROGRAMA: RECURSOS DOMICILIARIOS PARA ATENCIÓN Y PREVENCIÓN DE MAYORES</t>
  </si>
  <si>
    <t xml:space="preserve">        2279958</t>
  </si>
  <si>
    <t xml:space="preserve">Servicio de ayuda domiciliaria </t>
  </si>
  <si>
    <t xml:space="preserve">        2279962</t>
  </si>
  <si>
    <t>Servicio de comidas a domicilio</t>
  </si>
  <si>
    <t xml:space="preserve">        2279963</t>
  </si>
  <si>
    <t>Servicio de teleasistencia</t>
  </si>
  <si>
    <t xml:space="preserve">        2279964</t>
  </si>
  <si>
    <t>Respiro familiar</t>
  </si>
  <si>
    <t>TOTAL PROGRAMA 231G</t>
  </si>
  <si>
    <t xml:space="preserve">    231H</t>
  </si>
  <si>
    <t>PROGRAMA: ATENCIÓN Y PREVENCIÓN DE EXCLUSIÓN SOCIAL EN PERSONAS MAYORES Y CON DISCAPACIDAD</t>
  </si>
  <si>
    <t xml:space="preserve">        2269962</t>
  </si>
  <si>
    <t>Gastos de mantenimiento e infraestructuras clubes</t>
  </si>
  <si>
    <t xml:space="preserve">        2270603</t>
  </si>
  <si>
    <t>Estudios y trabajos técnicos en accesibilidad y discapacidad</t>
  </si>
  <si>
    <t xml:space="preserve">        2270604</t>
  </si>
  <si>
    <t>Servicios de spicología</t>
  </si>
  <si>
    <t xml:space="preserve">        2279959</t>
  </si>
  <si>
    <t>Servicio de gestión C.E.D. El Algar</t>
  </si>
  <si>
    <t xml:space="preserve">        2279960</t>
  </si>
  <si>
    <t>Servicio de gestión C.E.D. Los Dolores</t>
  </si>
  <si>
    <t xml:space="preserve">        48044</t>
  </si>
  <si>
    <t>Clubes municipales de tercera edad</t>
  </si>
  <si>
    <t xml:space="preserve">        78001</t>
  </si>
  <si>
    <t>Clubes Municipales de Tercera Edad</t>
  </si>
  <si>
    <t xml:space="preserve">        78005</t>
  </si>
  <si>
    <t>A asociacioones y entidades de discapacidad</t>
  </si>
  <si>
    <t>TOTAL PROGRAMA 231H</t>
  </si>
  <si>
    <t xml:space="preserve">    231K</t>
  </si>
  <si>
    <t>PROGRAMA: ATENCIÓN Y PREVENCIÓN DE LA EXCLUSIÓN SOCIAL EN MENORES Y BARRIOS CMSS 1 Y 2</t>
  </si>
  <si>
    <t xml:space="preserve">        2269911</t>
  </si>
  <si>
    <t>Actuaciones Ciudades Amigas de la Infancia</t>
  </si>
  <si>
    <t xml:space="preserve">        48040</t>
  </si>
  <si>
    <t>Transferencias para prevención y exclusión social en población gitana, actividades en barrios</t>
  </si>
  <si>
    <t>TOTAL PROGRAMA 231K</t>
  </si>
  <si>
    <t xml:space="preserve">    2310</t>
  </si>
  <si>
    <t>PROGRAMA: PLAN INTEGRAL DE ACTUACIÓN</t>
  </si>
  <si>
    <t xml:space="preserve">        419</t>
  </si>
  <si>
    <t>Fundación Rifa Benéfica Casa del Niño</t>
  </si>
  <si>
    <t>TOTAL PROGRAMA 2310</t>
  </si>
  <si>
    <t xml:space="preserve">    2312</t>
  </si>
  <si>
    <t>PROGRAMA: VIVIENDAS SOCIALES MUNICIPALES</t>
  </si>
  <si>
    <t>TOTAL PROGRAMA 2312</t>
  </si>
  <si>
    <t xml:space="preserve">    2313</t>
  </si>
  <si>
    <t>PROGRAMA: ATENCIÓN Y PREVENCIÓN DE EXCLUSIÓN SOCIAL POR DROGAS</t>
  </si>
  <si>
    <t xml:space="preserve">        48031</t>
  </si>
  <si>
    <t>Colectivo La Huertecica</t>
  </si>
  <si>
    <t xml:space="preserve">        48047</t>
  </si>
  <si>
    <t>Asociación Acción Familiar</t>
  </si>
  <si>
    <t>TOTAL PROGRAMA 2313</t>
  </si>
  <si>
    <t xml:space="preserve">    2314</t>
  </si>
  <si>
    <t>PROGRAMA: ATENCIÓN Y PREVENCIÓN DE EXCLUSIÓN SOCIAL DE INMIGRANTES</t>
  </si>
  <si>
    <t xml:space="preserve">        48008</t>
  </si>
  <si>
    <t>Convenio con la Red Europea Ciudades Interculturales</t>
  </si>
  <si>
    <t xml:space="preserve">        48020</t>
  </si>
  <si>
    <t>Convenio Escuela Abierta a otras culturas</t>
  </si>
  <si>
    <t>TOTAL PROGRAMA 2314</t>
  </si>
  <si>
    <t xml:space="preserve">    2315</t>
  </si>
  <si>
    <t>PROGRAMA: ATENCIÓN EXCLUSIÓN SOCIAL A TRANSEÚNTES Y PERSONAS SIN TECHO Y VIVIENDA SOCIAL.</t>
  </si>
  <si>
    <t xml:space="preserve">        48009</t>
  </si>
  <si>
    <t>Atención a transeúntes</t>
  </si>
  <si>
    <t>TOTAL PROGRAMA 2315</t>
  </si>
  <si>
    <t xml:space="preserve">    2316</t>
  </si>
  <si>
    <t>PROGRAMA: PROGRAMA SOCIAL</t>
  </si>
  <si>
    <t xml:space="preserve">        2269964</t>
  </si>
  <si>
    <t>Gastos de sepelios</t>
  </si>
  <si>
    <t xml:space="preserve">        48003</t>
  </si>
  <si>
    <t>Hospital de Caridad</t>
  </si>
  <si>
    <t xml:space="preserve">        48004</t>
  </si>
  <si>
    <t>Instituciones de Acción Social</t>
  </si>
  <si>
    <t xml:space="preserve">        48010</t>
  </si>
  <si>
    <t>Atención farmaceútica (Convenio Colaboración Colegio de Farmacia)</t>
  </si>
  <si>
    <t xml:space="preserve">        48012</t>
  </si>
  <si>
    <t>Cáritas Centro Coordinador</t>
  </si>
  <si>
    <t xml:space="preserve">        48017</t>
  </si>
  <si>
    <t>Hermanitas de los Pobres</t>
  </si>
  <si>
    <t xml:space="preserve">        48018</t>
  </si>
  <si>
    <t>Asistencia Social</t>
  </si>
  <si>
    <t xml:space="preserve">        48021</t>
  </si>
  <si>
    <t>Subvenciones para libros y material escolar</t>
  </si>
  <si>
    <t xml:space="preserve">        48046</t>
  </si>
  <si>
    <t>Hogar Fundación Marraja</t>
  </si>
  <si>
    <t xml:space="preserve">        49000</t>
  </si>
  <si>
    <t>Cooperación Internacional</t>
  </si>
  <si>
    <t>TOTAL PROGRAMA 2316</t>
  </si>
  <si>
    <t>TOTAL DELEGACIÓN 07001</t>
  </si>
  <si>
    <t xml:space="preserve"> 07002</t>
  </si>
  <si>
    <t>DELEGACIÓN: EMPLEO</t>
  </si>
  <si>
    <t xml:space="preserve">    2411</t>
  </si>
  <si>
    <t xml:space="preserve">        412</t>
  </si>
  <si>
    <t xml:space="preserve">        712</t>
  </si>
  <si>
    <t>TOTAL PROGRAMA 2411</t>
  </si>
  <si>
    <t xml:space="preserve">    3370</t>
  </si>
  <si>
    <t>TOTAL PROGRAMA 3370</t>
  </si>
  <si>
    <t>TOTAL DELEGACIÓN 07002</t>
  </si>
  <si>
    <t xml:space="preserve"> 07003</t>
  </si>
  <si>
    <t>DELEGACIÓN: IGUALDAD</t>
  </si>
  <si>
    <t xml:space="preserve">    231I</t>
  </si>
  <si>
    <t>PROGRAMA: CASA DE ACOGIDA</t>
  </si>
  <si>
    <t xml:space="preserve">        2270600</t>
  </si>
  <si>
    <t>Gabinete de atencion y asesoramiento</t>
  </si>
  <si>
    <t xml:space="preserve">        48002</t>
  </si>
  <si>
    <t>Ayudas para realojos</t>
  </si>
  <si>
    <t>TOTAL PROGRAMA 231I</t>
  </si>
  <si>
    <t xml:space="preserve">        2269966</t>
  </si>
  <si>
    <t>Plan de Igualdad</t>
  </si>
  <si>
    <t xml:space="preserve">        2269967</t>
  </si>
  <si>
    <t>Vivero de empresas de mujeres</t>
  </si>
  <si>
    <t xml:space="preserve">        2279905</t>
  </si>
  <si>
    <t>Cursos de formación</t>
  </si>
  <si>
    <t xml:space="preserve">        48257</t>
  </si>
  <si>
    <t xml:space="preserve">Convenio Federación Asociaciones de Mujeres </t>
  </si>
  <si>
    <t xml:space="preserve">    2311</t>
  </si>
  <si>
    <t>PROGRAMA: TALLERES</t>
  </si>
  <si>
    <t xml:space="preserve">        2269968</t>
  </si>
  <si>
    <t>Feria de asociaciones de mujeres</t>
  </si>
  <si>
    <t xml:space="preserve">        2279904</t>
  </si>
  <si>
    <t>Proyectos y actuaciones de animación</t>
  </si>
  <si>
    <t>TOTAL PROGRAMA 2311</t>
  </si>
  <si>
    <t xml:space="preserve">    2410</t>
  </si>
  <si>
    <t>PROGRAMA: CENTRO LOCAL DE EMPLEO</t>
  </si>
  <si>
    <t>TOTAL PROGRAMA 2410</t>
  </si>
  <si>
    <t xml:space="preserve">    2412</t>
  </si>
  <si>
    <t>PROGRAMA: VIVERO DE EMPRESAS PARA MUJERES</t>
  </si>
  <si>
    <t>TOTAL PROGRAMA 2412</t>
  </si>
  <si>
    <t>TOTAL DELEGACIÓN 07003</t>
  </si>
  <si>
    <t xml:space="preserve"> 1</t>
  </si>
  <si>
    <t>IMPUESTOS DIRECTOS</t>
  </si>
  <si>
    <t xml:space="preserve">    100</t>
  </si>
  <si>
    <t xml:space="preserve">    112</t>
  </si>
  <si>
    <t xml:space="preserve">    113</t>
  </si>
  <si>
    <t xml:space="preserve">    114</t>
  </si>
  <si>
    <t xml:space="preserve">    115</t>
  </si>
  <si>
    <t xml:space="preserve">    116</t>
  </si>
  <si>
    <t xml:space="preserve">    130</t>
  </si>
  <si>
    <t>TOTAL CAPÍTULO 1</t>
  </si>
  <si>
    <t xml:space="preserve"> 2</t>
  </si>
  <si>
    <t>IMPUESTOS INDIRECTOS</t>
  </si>
  <si>
    <t xml:space="preserve">    210</t>
  </si>
  <si>
    <t xml:space="preserve">    22000</t>
  </si>
  <si>
    <t xml:space="preserve">    22001</t>
  </si>
  <si>
    <t xml:space="preserve">    22003</t>
  </si>
  <si>
    <t xml:space="preserve">    22004</t>
  </si>
  <si>
    <t xml:space="preserve">    22006</t>
  </si>
  <si>
    <t xml:space="preserve">    290</t>
  </si>
  <si>
    <t xml:space="preserve">    291</t>
  </si>
  <si>
    <t>TOTAL CAPÍTULO 2</t>
  </si>
  <si>
    <t xml:space="preserve"> 3</t>
  </si>
  <si>
    <t>TASAS, PRECIOS PUBLICOS Y OTROS INGRESOS</t>
  </si>
  <si>
    <t xml:space="preserve">    30100</t>
  </si>
  <si>
    <t xml:space="preserve">    302</t>
  </si>
  <si>
    <t xml:space="preserve">    303</t>
  </si>
  <si>
    <t xml:space="preserve">    30700</t>
  </si>
  <si>
    <t xml:space="preserve">    30900</t>
  </si>
  <si>
    <t xml:space="preserve">    32100</t>
  </si>
  <si>
    <t xml:space="preserve">    32101</t>
  </si>
  <si>
    <t xml:space="preserve">    325</t>
  </si>
  <si>
    <t xml:space="preserve">    32600</t>
  </si>
  <si>
    <t xml:space="preserve">    32601</t>
  </si>
  <si>
    <t xml:space="preserve">    32900</t>
  </si>
  <si>
    <t xml:space="preserve">    32901</t>
  </si>
  <si>
    <t xml:space="preserve">    32902</t>
  </si>
  <si>
    <t xml:space="preserve">    32903</t>
  </si>
  <si>
    <t xml:space="preserve">    32904</t>
  </si>
  <si>
    <t xml:space="preserve">    32905</t>
  </si>
  <si>
    <t xml:space="preserve">    330</t>
  </si>
  <si>
    <t xml:space="preserve">    331</t>
  </si>
  <si>
    <t xml:space="preserve">    332</t>
  </si>
  <si>
    <t xml:space="preserve">    333</t>
  </si>
  <si>
    <t xml:space="preserve">    33500</t>
  </si>
  <si>
    <t xml:space="preserve">    33600</t>
  </si>
  <si>
    <t xml:space="preserve">    338</t>
  </si>
  <si>
    <t xml:space="preserve">    33900</t>
  </si>
  <si>
    <t xml:space="preserve">    33901</t>
  </si>
  <si>
    <t xml:space="preserve">    33902</t>
  </si>
  <si>
    <t xml:space="preserve">    33903</t>
  </si>
  <si>
    <t xml:space="preserve">    33904</t>
  </si>
  <si>
    <t xml:space="preserve">    33905</t>
  </si>
  <si>
    <t xml:space="preserve">    33906</t>
  </si>
  <si>
    <t xml:space="preserve">    33907</t>
  </si>
  <si>
    <t xml:space="preserve">    33908</t>
  </si>
  <si>
    <t xml:space="preserve">    34200</t>
  </si>
  <si>
    <t xml:space="preserve">    34201</t>
  </si>
  <si>
    <t xml:space="preserve">    34202</t>
  </si>
  <si>
    <t xml:space="preserve">    34203</t>
  </si>
  <si>
    <t xml:space="preserve">    34204</t>
  </si>
  <si>
    <t xml:space="preserve">    34301</t>
  </si>
  <si>
    <t xml:space="preserve">    34302</t>
  </si>
  <si>
    <t xml:space="preserve">    34303</t>
  </si>
  <si>
    <t xml:space="preserve">    34304</t>
  </si>
  <si>
    <t xml:space="preserve">    34401</t>
  </si>
  <si>
    <t xml:space="preserve">    34402</t>
  </si>
  <si>
    <t xml:space="preserve">    34403</t>
  </si>
  <si>
    <t xml:space="preserve">    34901</t>
  </si>
  <si>
    <t xml:space="preserve">    34902</t>
  </si>
  <si>
    <t xml:space="preserve">    34903</t>
  </si>
  <si>
    <t xml:space="preserve">    351</t>
  </si>
  <si>
    <t xml:space="preserve">    36000</t>
  </si>
  <si>
    <t xml:space="preserve">    389</t>
  </si>
  <si>
    <t xml:space="preserve">    39100</t>
  </si>
  <si>
    <t xml:space="preserve">    39110</t>
  </si>
  <si>
    <t xml:space="preserve">    39120</t>
  </si>
  <si>
    <t xml:space="preserve">    3919000</t>
  </si>
  <si>
    <t>Multas por infracciones  ambientales</t>
  </si>
  <si>
    <t xml:space="preserve">    3919001</t>
  </si>
  <si>
    <t xml:space="preserve">    3919002</t>
  </si>
  <si>
    <t xml:space="preserve">    39211</t>
  </si>
  <si>
    <t xml:space="preserve">    393</t>
  </si>
  <si>
    <t xml:space="preserve">    39600</t>
  </si>
  <si>
    <t xml:space="preserve">    39700</t>
  </si>
  <si>
    <t xml:space="preserve">    398</t>
  </si>
  <si>
    <t xml:space="preserve">    39901</t>
  </si>
  <si>
    <t xml:space="preserve">    39902</t>
  </si>
  <si>
    <t xml:space="preserve">    39903</t>
  </si>
  <si>
    <t xml:space="preserve">    39905</t>
  </si>
  <si>
    <t xml:space="preserve">    39906</t>
  </si>
  <si>
    <t>Aportaciones de  usuarios</t>
  </si>
  <si>
    <t>TOTAL CAPÍTULO 3</t>
  </si>
  <si>
    <t xml:space="preserve"> 4</t>
  </si>
  <si>
    <t>TRANSFERENCIAS CORRIENTES</t>
  </si>
  <si>
    <t xml:space="preserve">    42010</t>
  </si>
  <si>
    <t xml:space="preserve">    4209000</t>
  </si>
  <si>
    <t>Servicio de transporte colectivo  urbano</t>
  </si>
  <si>
    <t xml:space="preserve">    4500200</t>
  </si>
  <si>
    <t>Casa  de acogida</t>
  </si>
  <si>
    <t xml:space="preserve">    4500201</t>
  </si>
  <si>
    <t>Prestaciones  Básicas</t>
  </si>
  <si>
    <t xml:space="preserve">    4500204</t>
  </si>
  <si>
    <t>Plan de  Drogas</t>
  </si>
  <si>
    <t xml:space="preserve">    4500205</t>
  </si>
  <si>
    <t>Mantenimiento Centros de Estancias  Diurnas</t>
  </si>
  <si>
    <t xml:space="preserve">    4500207</t>
  </si>
  <si>
    <t xml:space="preserve">    4500208</t>
  </si>
  <si>
    <t xml:space="preserve">    4506002</t>
  </si>
  <si>
    <t xml:space="preserve">    4508008</t>
  </si>
  <si>
    <t xml:space="preserve">    45100</t>
  </si>
  <si>
    <t xml:space="preserve">    47001</t>
  </si>
  <si>
    <t xml:space="preserve">    47009</t>
  </si>
  <si>
    <t xml:space="preserve">    49700</t>
  </si>
  <si>
    <t>TOTAL CAPÍTULO 4</t>
  </si>
  <si>
    <t xml:space="preserve"> 5</t>
  </si>
  <si>
    <t>INGRESOS PATRIMONIALES</t>
  </si>
  <si>
    <t xml:space="preserve">    520</t>
  </si>
  <si>
    <t xml:space="preserve">    53700</t>
  </si>
  <si>
    <t xml:space="preserve">    541</t>
  </si>
  <si>
    <t xml:space="preserve">    550</t>
  </si>
  <si>
    <t>TOTAL CAPÍTULO 5</t>
  </si>
  <si>
    <t xml:space="preserve"> 7</t>
  </si>
  <si>
    <t>TRANSFERENCIAS DE CAPITAL</t>
  </si>
  <si>
    <t xml:space="preserve">    7506000</t>
  </si>
  <si>
    <t xml:space="preserve">    7506001</t>
  </si>
  <si>
    <t xml:space="preserve">    7508000</t>
  </si>
  <si>
    <t xml:space="preserve">    7508001</t>
  </si>
  <si>
    <t xml:space="preserve">    797001</t>
  </si>
  <si>
    <t>TOTAL CAPÍTULO 7</t>
  </si>
  <si>
    <t xml:space="preserve"> 8</t>
  </si>
  <si>
    <t>ACTIVOS FINANCIEROS</t>
  </si>
  <si>
    <t xml:space="preserve">    83000</t>
  </si>
  <si>
    <t>TOTAL CAPÍTULO 8</t>
  </si>
  <si>
    <t>TOTAL INGRESOS</t>
  </si>
  <si>
    <t> 01001</t>
  </si>
  <si>
    <t> 02002</t>
  </si>
  <si>
    <t> 02004</t>
  </si>
  <si>
    <t> 02005</t>
  </si>
  <si>
    <t>OPERACIONES CORRIENTES</t>
  </si>
  <si>
    <t>INGRESOS PRESUPUESTADOS</t>
  </si>
  <si>
    <t>GASTOS PRESUPUESTADOS</t>
  </si>
  <si>
    <t>I.-</t>
  </si>
  <si>
    <t>GASTOS DE PERSONAL</t>
  </si>
  <si>
    <t>II.-</t>
  </si>
  <si>
    <t>GASTOS BIENES CTES Y SERV.</t>
  </si>
  <si>
    <t>III.-</t>
  </si>
  <si>
    <t>TASAS Y OTROS INGRESOS</t>
  </si>
  <si>
    <t>GASTOS FINANCIEROS</t>
  </si>
  <si>
    <t>IV.-</t>
  </si>
  <si>
    <t>V.-</t>
  </si>
  <si>
    <t>FONDO CONTING. Y OTROS IMPREV.</t>
  </si>
  <si>
    <t>SUMAN</t>
  </si>
  <si>
    <t>OPERACIONES DE CAPITAL</t>
  </si>
  <si>
    <t>VI.-</t>
  </si>
  <si>
    <t>ENAJENACIÓN INVERS. REALES</t>
  </si>
  <si>
    <t>INVERSIONES REALES</t>
  </si>
  <si>
    <t>VII.-</t>
  </si>
  <si>
    <t>SUMA</t>
  </si>
  <si>
    <t>TOTAL INGRESOS NO FINANCIEROS</t>
  </si>
  <si>
    <t>TOTAL GASTOS NO FINANCIEROS</t>
  </si>
  <si>
    <t>OPERACIONES FINANCIERAS</t>
  </si>
  <si>
    <t>VIII.-</t>
  </si>
  <si>
    <t>IX.-</t>
  </si>
  <si>
    <t>PASIVOS FINANCIEROS</t>
  </si>
  <si>
    <t>TOTAL INGRESOS FINANCIEROS</t>
  </si>
  <si>
    <t>TOTAL GASTOS FINANCIEROS</t>
  </si>
  <si>
    <t>TOTAL GASTOS</t>
  </si>
  <si>
    <r>
      <t> </t>
    </r>
    <r>
      <rPr>
        <b/>
        <sz val="10"/>
        <color theme="1"/>
        <rFont val="Calibri"/>
        <family val="2"/>
        <scheme val="minor"/>
      </rPr>
      <t>RESUMEN POR CAPÍTULOS</t>
    </r>
  </si>
  <si>
    <t>RESUMEN POR CAPITULOS</t>
  </si>
  <si>
    <t>PRESUPUESTO CONSOLIDADO</t>
  </si>
  <si>
    <t>GASTOS</t>
  </si>
  <si>
    <t>Capítulos</t>
  </si>
  <si>
    <t>Ayuntamiento</t>
  </si>
  <si>
    <t>A.Local</t>
  </si>
  <si>
    <t>C.Conde</t>
  </si>
  <si>
    <t>Casa Niño</t>
  </si>
  <si>
    <t>O.Recaud.</t>
  </si>
  <si>
    <t>C.Antiguo</t>
  </si>
  <si>
    <t>C.Manga</t>
  </si>
  <si>
    <t>Poligono</t>
  </si>
  <si>
    <t>P.Culturas</t>
  </si>
  <si>
    <t>Transfer.</t>
  </si>
  <si>
    <t>TOTAL PRESUP.</t>
  </si>
  <si>
    <t>Internas</t>
  </si>
  <si>
    <t>CONSOLIDADO</t>
  </si>
  <si>
    <t>Total Op. cts</t>
  </si>
  <si>
    <t>Total Op. ctp</t>
  </si>
  <si>
    <t>Total Op. no fin</t>
  </si>
  <si>
    <t>Total Op. fin</t>
  </si>
  <si>
    <t>TOTAL</t>
  </si>
  <si>
    <t>INGRESOS</t>
  </si>
  <si>
    <t>PRESUPUESTO GENERAL Y CONSOLIDADO PARA 2018</t>
  </si>
  <si>
    <t xml:space="preserve">    1332</t>
  </si>
  <si>
    <t>PROGRAMA: MEDIDAS DE ACCESIBILIDAD AL CASCO HISTÓRICO</t>
  </si>
  <si>
    <t>TOTAL PROGRAMA 1332</t>
  </si>
  <si>
    <t xml:space="preserve">    1331</t>
  </si>
  <si>
    <t>PROGRAMA: ESTACIONAMIENTOS PÚBLICOS</t>
  </si>
  <si>
    <t xml:space="preserve">        60915</t>
  </si>
  <si>
    <t>Peatonalización y aparcamiento disuasorio Santa Lucía</t>
  </si>
  <si>
    <t>TOTAL PROGRAMA 1331</t>
  </si>
  <si>
    <t xml:space="preserve">        61905</t>
  </si>
  <si>
    <t>Adecuación entorno Anfiteatro de Cartagena</t>
  </si>
  <si>
    <t xml:space="preserve">        61907</t>
  </si>
  <si>
    <t>Reforma Calle Gisbert</t>
  </si>
  <si>
    <t xml:space="preserve">        61909</t>
  </si>
  <si>
    <t>Repavimentación Alameda San Antón</t>
  </si>
  <si>
    <t xml:space="preserve">        61903</t>
  </si>
  <si>
    <t>Reforma Plaza de Alicante y mediana del Paseo Alfonso XIII</t>
  </si>
  <si>
    <t xml:space="preserve">    1535</t>
  </si>
  <si>
    <t>PROGRAMA: ACONDICIONAMIENTO DE ESPACIO PÚBLICOS</t>
  </si>
  <si>
    <t>TOTAL PROGRAMA 1535</t>
  </si>
  <si>
    <t xml:space="preserve">    1610</t>
  </si>
  <si>
    <t>PROGRAMA: REDES DE AGUA</t>
  </si>
  <si>
    <t>TOTAL PROGRAMA 1610</t>
  </si>
  <si>
    <t xml:space="preserve">        61900</t>
  </si>
  <si>
    <t>Mantenimiento de otras zonas verdes no ajardinadas</t>
  </si>
  <si>
    <t xml:space="preserve">        61906</t>
  </si>
  <si>
    <t>Recuperación zonas verdes</t>
  </si>
  <si>
    <t xml:space="preserve">        61908</t>
  </si>
  <si>
    <t>Puesta en valor del Huerto de Cándido</t>
  </si>
  <si>
    <t xml:space="preserve">        635</t>
  </si>
  <si>
    <t xml:space="preserve">    4520</t>
  </si>
  <si>
    <t>PROGRAMA: ACUMULACIÓN Y CANALIZACIÓN DE RECURSOS HIDRÁULICOS</t>
  </si>
  <si>
    <t xml:space="preserve">        60916</t>
  </si>
  <si>
    <t>Balsa de tormentas en La Aljorra</t>
  </si>
  <si>
    <t>TOTAL PROGRAMA 4520</t>
  </si>
  <si>
    <t xml:space="preserve">        61901</t>
  </si>
  <si>
    <t>Plan rehabilitación Calle Cuatro Santos y su entorno.</t>
  </si>
  <si>
    <t xml:space="preserve">        61902</t>
  </si>
  <si>
    <t>Reforma Plaza del Lago y calle San Diego</t>
  </si>
  <si>
    <t xml:space="preserve">        61904</t>
  </si>
  <si>
    <t>Acondicionamiento Puente de Torreciega</t>
  </si>
  <si>
    <t xml:space="preserve">    4631</t>
  </si>
  <si>
    <t>PROGRAMA: PROYECTOS DE INVESTIGACIÓN CIENTÍFICA</t>
  </si>
  <si>
    <t xml:space="preserve">        4539000</t>
  </si>
  <si>
    <t>Universidad Politécnica de Cartagena</t>
  </si>
  <si>
    <t>TOTAL PROGRAMA 4631</t>
  </si>
  <si>
    <t xml:space="preserve">        47005</t>
  </si>
  <si>
    <t>Plan de impulso al comercio de proximidad</t>
  </si>
  <si>
    <t xml:space="preserve">        60917</t>
  </si>
  <si>
    <t>Campo de fútbol 5 de La Aljorra e iluminación</t>
  </si>
  <si>
    <t xml:space="preserve">        627</t>
  </si>
  <si>
    <t>Proyectos complejos.</t>
  </si>
  <si>
    <t xml:space="preserve">        48280</t>
  </si>
  <si>
    <t>Orquesta de Cámara de Cartagena</t>
  </si>
  <si>
    <t xml:space="preserve">        48281</t>
  </si>
  <si>
    <t>Jóven Orquesta Sinfónica de Cartagena</t>
  </si>
  <si>
    <t xml:space="preserve">        788</t>
  </si>
  <si>
    <t>Obispado de Cartagena</t>
  </si>
  <si>
    <t xml:space="preserve">        61000</t>
  </si>
  <si>
    <t>Adecuación parcela municipal solar colegio de La Aljorra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</si>
</sst>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6"/>
      <color rgb="FF17375D"/>
      <name val="Arial Black"/>
      <family val="2"/>
    </font>
    <font>
      <b/>
      <i/>
      <sz val="10"/>
      <color theme="1"/>
      <name val="Calibri"/>
      <family val="2"/>
      <scheme val="minor"/>
    </font>
    <font>
      <sz val="7.5"/>
      <color rgb="FFCCCCCC"/>
      <name val="Calibri"/>
      <family val="2"/>
      <scheme val="minor"/>
    </font>
    <font>
      <b/>
      <sz val="11"/>
      <color rgb="FF000000"/>
      <name val="Calibri"/>
      <family val="2"/>
    </font>
    <font>
      <b/>
      <u/>
      <sz val="11"/>
      <color theme="10"/>
      <name val="Calibri"/>
      <family val="2"/>
      <scheme val="minor"/>
    </font>
    <font>
      <b/>
      <sz val="7.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CC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52">
    <xf numFmtId="0" fontId="0" fillId="0" borderId="0" xfId="0"/>
    <xf numFmtId="3" fontId="0" fillId="0" borderId="0" xfId="0" applyNumberFormat="1"/>
    <xf numFmtId="0" fontId="20" fillId="0" borderId="0" xfId="42"/>
    <xf numFmtId="0" fontId="21" fillId="0" borderId="0" xfId="0" applyFont="1" applyAlignment="1">
      <alignment vertical="center"/>
    </xf>
    <xf numFmtId="3" fontId="24" fillId="0" borderId="0" xfId="0" applyNumberFormat="1" applyFont="1"/>
    <xf numFmtId="0" fontId="24" fillId="0" borderId="0" xfId="0" applyFont="1"/>
    <xf numFmtId="0" fontId="0" fillId="0" borderId="0" xfId="0" applyBorder="1"/>
    <xf numFmtId="0" fontId="0" fillId="0" borderId="0" xfId="0" applyBorder="1" applyAlignment="1">
      <alignment wrapText="1"/>
    </xf>
    <xf numFmtId="0" fontId="22" fillId="0" borderId="0" xfId="0" applyFont="1" applyBorder="1" applyAlignment="1">
      <alignment horizontal="right" wrapText="1"/>
    </xf>
    <xf numFmtId="0" fontId="18" fillId="0" borderId="0" xfId="0" applyFont="1" applyBorder="1" applyAlignment="1">
      <alignment wrapText="1"/>
    </xf>
    <xf numFmtId="3" fontId="18" fillId="0" borderId="0" xfId="0" applyNumberFormat="1" applyFont="1" applyBorder="1" applyAlignment="1">
      <alignment horizontal="right" wrapText="1"/>
    </xf>
    <xf numFmtId="0" fontId="23" fillId="0" borderId="0" xfId="0" applyFont="1" applyBorder="1" applyAlignment="1">
      <alignment horizontal="right" wrapText="1"/>
    </xf>
    <xf numFmtId="0" fontId="18" fillId="0" borderId="0" xfId="0" applyFont="1" applyBorder="1" applyAlignment="1">
      <alignment horizontal="right" wrapText="1"/>
    </xf>
    <xf numFmtId="3" fontId="22" fillId="0" borderId="0" xfId="0" applyNumberFormat="1" applyFont="1" applyBorder="1" applyAlignment="1">
      <alignment horizontal="right" wrapText="1"/>
    </xf>
    <xf numFmtId="0" fontId="19" fillId="0" borderId="0" xfId="0" applyFont="1" applyBorder="1" applyAlignment="1">
      <alignment wrapText="1"/>
    </xf>
    <xf numFmtId="0" fontId="22" fillId="0" borderId="0" xfId="0" applyFont="1" applyBorder="1" applyAlignment="1">
      <alignment wrapText="1"/>
    </xf>
    <xf numFmtId="0" fontId="20" fillId="0" borderId="0" xfId="42" applyBorder="1" applyAlignment="1">
      <alignment wrapText="1"/>
    </xf>
    <xf numFmtId="0" fontId="24" fillId="0" borderId="0" xfId="0" applyFont="1" applyBorder="1"/>
    <xf numFmtId="0" fontId="16" fillId="0" borderId="0" xfId="0" applyFont="1"/>
    <xf numFmtId="0" fontId="0" fillId="0" borderId="0" xfId="0" applyFont="1"/>
    <xf numFmtId="0" fontId="0" fillId="0" borderId="0" xfId="0" applyBorder="1" applyAlignment="1">
      <alignment wrapText="1"/>
    </xf>
    <xf numFmtId="3" fontId="0" fillId="0" borderId="0" xfId="0" applyNumberFormat="1" applyBorder="1"/>
    <xf numFmtId="0" fontId="0" fillId="0" borderId="0" xfId="0" applyAlignment="1">
      <alignment wrapText="1"/>
    </xf>
    <xf numFmtId="0" fontId="24" fillId="0" borderId="0" xfId="0" applyFont="1" applyAlignment="1">
      <alignment wrapText="1"/>
    </xf>
    <xf numFmtId="3" fontId="27" fillId="0" borderId="12" xfId="0" applyNumberFormat="1" applyFont="1" applyBorder="1" applyAlignment="1">
      <alignment wrapText="1"/>
    </xf>
    <xf numFmtId="3" fontId="28" fillId="0" borderId="12" xfId="0" applyNumberFormat="1" applyFont="1" applyBorder="1" applyAlignment="1">
      <alignment wrapText="1"/>
    </xf>
    <xf numFmtId="3" fontId="28" fillId="0" borderId="0" xfId="0" applyNumberFormat="1" applyFont="1"/>
    <xf numFmtId="3" fontId="27" fillId="0" borderId="0" xfId="0" applyNumberFormat="1" applyFont="1"/>
    <xf numFmtId="3" fontId="27" fillId="0" borderId="12" xfId="0" applyNumberFormat="1" applyFont="1" applyBorder="1" applyAlignment="1">
      <alignment horizontal="center" wrapText="1"/>
    </xf>
    <xf numFmtId="3" fontId="28" fillId="0" borderId="12" xfId="0" applyNumberFormat="1" applyFont="1" applyBorder="1" applyAlignment="1">
      <alignment horizontal="center" wrapText="1"/>
    </xf>
    <xf numFmtId="3" fontId="27" fillId="0" borderId="13" xfId="0" applyNumberFormat="1" applyFont="1" applyBorder="1"/>
    <xf numFmtId="3" fontId="28" fillId="34" borderId="10" xfId="0" applyNumberFormat="1" applyFont="1" applyFill="1" applyBorder="1" applyAlignment="1">
      <alignment wrapText="1"/>
    </xf>
    <xf numFmtId="3" fontId="28" fillId="34" borderId="11" xfId="0" applyNumberFormat="1" applyFont="1" applyFill="1" applyBorder="1" applyAlignment="1">
      <alignment wrapText="1"/>
    </xf>
    <xf numFmtId="3" fontId="28" fillId="35" borderId="12" xfId="0" applyNumberFormat="1" applyFont="1" applyFill="1" applyBorder="1" applyAlignment="1">
      <alignment horizontal="center" wrapText="1"/>
    </xf>
    <xf numFmtId="3" fontId="28" fillId="35" borderId="12" xfId="0" applyNumberFormat="1" applyFont="1" applyFill="1" applyBorder="1" applyAlignment="1">
      <alignment wrapText="1"/>
    </xf>
    <xf numFmtId="3" fontId="0" fillId="0" borderId="0" xfId="0" applyNumberFormat="1" applyBorder="1" applyAlignment="1">
      <alignment horizontal="right" wrapText="1"/>
    </xf>
    <xf numFmtId="0" fontId="16" fillId="0" borderId="0" xfId="0" applyFont="1" applyBorder="1" applyAlignment="1">
      <alignment wrapText="1"/>
    </xf>
    <xf numFmtId="3" fontId="16" fillId="0" borderId="0" xfId="0" applyNumberFormat="1" applyFont="1" applyBorder="1" applyAlignment="1">
      <alignment horizontal="right" wrapText="1"/>
    </xf>
    <xf numFmtId="0" fontId="0" fillId="0" borderId="0" xfId="0" applyBorder="1" applyAlignment="1">
      <alignment horizontal="right" wrapText="1"/>
    </xf>
    <xf numFmtId="0" fontId="16" fillId="0" borderId="0" xfId="0" applyFont="1" applyBorder="1" applyAlignment="1">
      <alignment horizontal="right" wrapText="1"/>
    </xf>
    <xf numFmtId="0" fontId="25" fillId="0" borderId="0" xfId="42" applyFont="1" applyBorder="1" applyAlignment="1">
      <alignment wrapText="1"/>
    </xf>
    <xf numFmtId="3" fontId="30" fillId="0" borderId="0" xfId="0" applyNumberFormat="1" applyFont="1"/>
    <xf numFmtId="0" fontId="30" fillId="0" borderId="0" xfId="0" applyFont="1"/>
    <xf numFmtId="0" fontId="30" fillId="0" borderId="0" xfId="0" applyFont="1" applyAlignment="1">
      <alignment wrapText="1"/>
    </xf>
    <xf numFmtId="0" fontId="25" fillId="0" borderId="0" xfId="42" applyFont="1" applyBorder="1" applyAlignment="1">
      <alignment horizontal="left" wrapText="1"/>
    </xf>
    <xf numFmtId="0" fontId="26" fillId="33" borderId="0" xfId="0" applyFont="1" applyFill="1" applyBorder="1" applyAlignment="1">
      <alignment horizontal="center" wrapText="1"/>
    </xf>
    <xf numFmtId="0" fontId="29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 wrapText="1"/>
    </xf>
    <xf numFmtId="3" fontId="28" fillId="34" borderId="10" xfId="0" applyNumberFormat="1" applyFont="1" applyFill="1" applyBorder="1" applyAlignment="1">
      <alignment wrapText="1"/>
    </xf>
    <xf numFmtId="3" fontId="28" fillId="34" borderId="11" xfId="0" applyNumberFormat="1" applyFont="1" applyFill="1" applyBorder="1" applyAlignment="1">
      <alignment wrapText="1"/>
    </xf>
    <xf numFmtId="0" fontId="22" fillId="0" borderId="0" xfId="0" applyFont="1" applyBorder="1" applyAlignment="1">
      <alignment wrapText="1"/>
    </xf>
    <xf numFmtId="0" fontId="0" fillId="0" borderId="0" xfId="0" applyBorder="1" applyAlignment="1">
      <alignment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0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5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6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7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8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9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0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5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6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7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8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9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0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5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5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6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7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8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9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91ECD356-25A1-4057-8C76-0D63E57483C8}" type="presOf" srcId="{24EB0221-3E9E-4478-826C-919AE27A46DB}" destId="{E113884A-17FF-44D3-9599-E704A9AFB4B8}" srcOrd="0" destOrd="0" presId="urn:diagrams.loki3.com/VaryingWidthList+Icon"/>
    <dgm:cxn modelId="{9ACBFEC2-23A5-45EB-A6E8-08BB22811313}" type="presOf" srcId="{1F824BB1-C6BA-4852-918B-DC245802009D}" destId="{83E416EE-446B-4C99-8A5B-15830C07886B}" srcOrd="0" destOrd="0" presId="urn:diagrams.loki3.com/VaryingWidthList+Icon"/>
    <dgm:cxn modelId="{60B0EB8C-757E-4C37-AE01-8093B8ED4CB6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10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37A191F1-FEEF-45AD-9ED3-10273417EE01}" type="presOf" srcId="{24EB0221-3E9E-4478-826C-919AE27A46DB}" destId="{E113884A-17FF-44D3-9599-E704A9AFB4B8}" srcOrd="0" destOrd="0" presId="urn:diagrams.loki3.com/VaryingWidthList+Icon"/>
    <dgm:cxn modelId="{4272FF7B-0623-486B-B16A-C1C817302D9E}" type="presOf" srcId="{1F824BB1-C6BA-4852-918B-DC245802009D}" destId="{83E416EE-446B-4C99-8A5B-15830C07886B}" srcOrd="0" destOrd="0" presId="urn:diagrams.loki3.com/VaryingWidthList+Icon"/>
    <dgm:cxn modelId="{9D3D0637-895F-4E89-8B58-94D407B0CB8E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11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F15D7F7B-4FE6-4798-802D-D84B4C8097AB}" type="presOf" srcId="{24EB0221-3E9E-4478-826C-919AE27A46DB}" destId="{E113884A-17FF-44D3-9599-E704A9AFB4B8}" srcOrd="0" destOrd="0" presId="urn:diagrams.loki3.com/VaryingWidthList+Icon"/>
    <dgm:cxn modelId="{BE179FD7-CC3C-47E0-93CC-917E3212CAA6}" type="presOf" srcId="{1F824BB1-C6BA-4852-918B-DC245802009D}" destId="{83E416EE-446B-4C99-8A5B-15830C07886B}" srcOrd="0" destOrd="0" presId="urn:diagrams.loki3.com/VaryingWidthList+Icon"/>
    <dgm:cxn modelId="{AC2B4E53-09EC-4513-AAD2-245C9535749A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12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6B543F51-9891-4520-8D53-83D8C222FA54}" type="presOf" srcId="{1F824BB1-C6BA-4852-918B-DC245802009D}" destId="{83E416EE-446B-4C99-8A5B-15830C07886B}" srcOrd="0" destOrd="0" presId="urn:diagrams.loki3.com/VaryingWidthList+Icon"/>
    <dgm:cxn modelId="{C26AEED1-E0A8-4634-AAF6-7C7C64763632}" type="presOf" srcId="{24EB0221-3E9E-4478-826C-919AE27A46DB}" destId="{E113884A-17FF-44D3-9599-E704A9AFB4B8}" srcOrd="0" destOrd="0" presId="urn:diagrams.loki3.com/VaryingWidthList+Icon"/>
    <dgm:cxn modelId="{7BDFEBF3-549D-47B5-A6B8-7420A4F7B957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13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F48AE870-106C-4EED-A63C-C28385FA95AD}" type="presOf" srcId="{1F824BB1-C6BA-4852-918B-DC245802009D}" destId="{83E416EE-446B-4C99-8A5B-15830C07886B}" srcOrd="0" destOrd="0" presId="urn:diagrams.loki3.com/VaryingWidthList+Icon"/>
    <dgm:cxn modelId="{DCAA3FCA-92B0-4A05-99B4-0EB4156F659E}" type="presOf" srcId="{24EB0221-3E9E-4478-826C-919AE27A46DB}" destId="{E113884A-17FF-44D3-9599-E704A9AFB4B8}" srcOrd="0" destOrd="0" presId="urn:diagrams.loki3.com/VaryingWidthList+Icon"/>
    <dgm:cxn modelId="{B631121A-41B6-4762-B271-080F0F8598FA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14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31359BDC-372C-43D6-A30D-AC57043FBE46}" type="presOf" srcId="{1F824BB1-C6BA-4852-918B-DC245802009D}" destId="{83E416EE-446B-4C99-8A5B-15830C07886B}" srcOrd="0" destOrd="0" presId="urn:diagrams.loki3.com/VaryingWidthList+Icon"/>
    <dgm:cxn modelId="{D37F819A-7DC8-4614-AFAE-96460E2699B0}" type="presOf" srcId="{24EB0221-3E9E-4478-826C-919AE27A46DB}" destId="{E113884A-17FF-44D3-9599-E704A9AFB4B8}" srcOrd="0" destOrd="0" presId="urn:diagrams.loki3.com/VaryingWidthList+Icon"/>
    <dgm:cxn modelId="{EE656E0C-FC43-4350-89E6-86D78AF02954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15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97F21EA3-F0E8-4363-A34B-6CB40B26C1AC}" type="presOf" srcId="{24EB0221-3E9E-4478-826C-919AE27A46DB}" destId="{E113884A-17FF-44D3-9599-E704A9AFB4B8}" srcOrd="0" destOrd="0" presId="urn:diagrams.loki3.com/VaryingWidthList+Icon"/>
    <dgm:cxn modelId="{0A0BC75C-6CD0-441C-8C51-8E7BDFA3D6DB}" type="presOf" srcId="{1F824BB1-C6BA-4852-918B-DC245802009D}" destId="{83E416EE-446B-4C99-8A5B-15830C07886B}" srcOrd="0" destOrd="0" presId="urn:diagrams.loki3.com/VaryingWidthList+Icon"/>
    <dgm:cxn modelId="{CCE287C6-6562-48FA-B706-7ED922C12272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16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12CB4F9C-9CB1-4434-9360-D7898135BECA}" type="presOf" srcId="{24EB0221-3E9E-4478-826C-919AE27A46DB}" destId="{E113884A-17FF-44D3-9599-E704A9AFB4B8}" srcOrd="0" destOrd="0" presId="urn:diagrams.loki3.com/VaryingWidthList+Icon"/>
    <dgm:cxn modelId="{7D762863-DEDA-41DD-885D-78F635268D52}" type="presOf" srcId="{1F824BB1-C6BA-4852-918B-DC245802009D}" destId="{83E416EE-446B-4C99-8A5B-15830C07886B}" srcOrd="0" destOrd="0" presId="urn:diagrams.loki3.com/VaryingWidthList+Icon"/>
    <dgm:cxn modelId="{588806E6-B5FD-4B17-B131-05807A3CE991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17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22646B3B-BCAF-45D3-8D19-751070C8DC8A}" type="presOf" srcId="{1F824BB1-C6BA-4852-918B-DC245802009D}" destId="{83E416EE-446B-4C99-8A5B-15830C07886B}" srcOrd="0" destOrd="0" presId="urn:diagrams.loki3.com/VaryingWidthList+Icon"/>
    <dgm:cxn modelId="{5889022E-DF37-4FB6-BA67-A56BCB2E1FAB}" type="presOf" srcId="{24EB0221-3E9E-4478-826C-919AE27A46DB}" destId="{E113884A-17FF-44D3-9599-E704A9AFB4B8}" srcOrd="0" destOrd="0" presId="urn:diagrams.loki3.com/VaryingWidthList+Icon"/>
    <dgm:cxn modelId="{037F89F9-C64E-45A3-A40A-DE620B682BEB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18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12F77722-9898-40FB-9F76-7C56DDB70065}" type="presOf" srcId="{24EB0221-3E9E-4478-826C-919AE27A46DB}" destId="{E113884A-17FF-44D3-9599-E704A9AFB4B8}" srcOrd="0" destOrd="0" presId="urn:diagrams.loki3.com/VaryingWidthList+Icon"/>
    <dgm:cxn modelId="{1C06B4AE-44E2-4B4F-944F-F33DA65A4EC9}" type="presOf" srcId="{1F824BB1-C6BA-4852-918B-DC245802009D}" destId="{83E416EE-446B-4C99-8A5B-15830C07886B}" srcOrd="0" destOrd="0" presId="urn:diagrams.loki3.com/VaryingWidthList+Icon"/>
    <dgm:cxn modelId="{CD761C7B-A079-4917-95A4-4017D1EC3261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19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644BCD2C-B06D-415C-B56C-65C55E571254}" type="presOf" srcId="{1F824BB1-C6BA-4852-918B-DC245802009D}" destId="{83E416EE-446B-4C99-8A5B-15830C07886B}" srcOrd="0" destOrd="0" presId="urn:diagrams.loki3.com/VaryingWidthList+Icon"/>
    <dgm:cxn modelId="{65A3B858-3F84-4DD4-BDB8-A7F86E20296D}" type="presOf" srcId="{24EB0221-3E9E-4478-826C-919AE27A46DB}" destId="{E113884A-17FF-44D3-9599-E704A9AFB4B8}" srcOrd="0" destOrd="0" presId="urn:diagrams.loki3.com/VaryingWidthList+Icon"/>
    <dgm:cxn modelId="{AE8D9C1F-260D-40C8-AFD5-76C05FE5AAE1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001A3763-E7B2-42B7-9D20-697C80FED6E3}" type="presOf" srcId="{24EB0221-3E9E-4478-826C-919AE27A46DB}" destId="{E113884A-17FF-44D3-9599-E704A9AFB4B8}" srcOrd="0" destOrd="0" presId="urn:diagrams.loki3.com/VaryingWidthList+Icon"/>
    <dgm:cxn modelId="{C41819D7-6665-47B4-89BE-6D35BCAA824D}" type="presOf" srcId="{1F824BB1-C6BA-4852-918B-DC245802009D}" destId="{83E416EE-446B-4C99-8A5B-15830C07886B}" srcOrd="0" destOrd="0" presId="urn:diagrams.loki3.com/VaryingWidthList+Icon"/>
    <dgm:cxn modelId="{62DCB315-7523-46B7-ABBE-D9D174E80B3C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0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30CA5D14-523B-4D29-814A-8A324F7D9999}" type="presOf" srcId="{1F824BB1-C6BA-4852-918B-DC245802009D}" destId="{83E416EE-446B-4C99-8A5B-15830C07886B}" srcOrd="0" destOrd="0" presId="urn:diagrams.loki3.com/VaryingWidthList+Icon"/>
    <dgm:cxn modelId="{2F6CD6B6-BECC-4FC8-B90F-86AB2BB26B28}" type="presOf" srcId="{24EB0221-3E9E-4478-826C-919AE27A46DB}" destId="{E113884A-17FF-44D3-9599-E704A9AFB4B8}" srcOrd="0" destOrd="0" presId="urn:diagrams.loki3.com/VaryingWidthList+Icon"/>
    <dgm:cxn modelId="{B9250831-08CE-4DE6-8C06-8B7DED0382F4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1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3D707E35-54BF-425C-BC4C-369914FA76E1}" type="presOf" srcId="{24EB0221-3E9E-4478-826C-919AE27A46DB}" destId="{E113884A-17FF-44D3-9599-E704A9AFB4B8}" srcOrd="0" destOrd="0" presId="urn:diagrams.loki3.com/VaryingWidthList+Icon"/>
    <dgm:cxn modelId="{4DB64A1F-A4FC-473D-8E1F-552224C18374}" type="presOf" srcId="{1F824BB1-C6BA-4852-918B-DC245802009D}" destId="{83E416EE-446B-4C99-8A5B-15830C07886B}" srcOrd="0" destOrd="0" presId="urn:diagrams.loki3.com/VaryingWidthList+Icon"/>
    <dgm:cxn modelId="{FC7D7DFE-260D-4A13-A09D-F73B721C1443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2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57E367AA-7C3C-44E8-89B5-6A3EB6A40118}" type="presOf" srcId="{1F824BB1-C6BA-4852-918B-DC245802009D}" destId="{83E416EE-446B-4C99-8A5B-15830C07886B}" srcOrd="0" destOrd="0" presId="urn:diagrams.loki3.com/VaryingWidthList+Icon"/>
    <dgm:cxn modelId="{135C7848-EFA1-4333-8DC8-C1D6DA10D16E}" type="presOf" srcId="{24EB0221-3E9E-4478-826C-919AE27A46DB}" destId="{E113884A-17FF-44D3-9599-E704A9AFB4B8}" srcOrd="0" destOrd="0" presId="urn:diagrams.loki3.com/VaryingWidthList+Icon"/>
    <dgm:cxn modelId="{7CB81A38-DC7D-4E94-BB03-9DDC79F549A5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3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83E760CA-FF17-4C7D-859C-EBFC572B3E8C}" type="presOf" srcId="{24EB0221-3E9E-4478-826C-919AE27A46DB}" destId="{E113884A-17FF-44D3-9599-E704A9AFB4B8}" srcOrd="0" destOrd="0" presId="urn:diagrams.loki3.com/VaryingWidthList+Icon"/>
    <dgm:cxn modelId="{B2B8B9B0-2CBA-4A7E-9740-DCD56161149B}" type="presOf" srcId="{1F824BB1-C6BA-4852-918B-DC245802009D}" destId="{83E416EE-446B-4C99-8A5B-15830C07886B}" srcOrd="0" destOrd="0" presId="urn:diagrams.loki3.com/VaryingWidthList+Icon"/>
    <dgm:cxn modelId="{CDBC94A6-D22F-4D82-BCB9-624677F724CD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4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33B4F3F8-0A93-48AE-B0B1-007F005CEA4C}" type="presOf" srcId="{1F824BB1-C6BA-4852-918B-DC245802009D}" destId="{83E416EE-446B-4C99-8A5B-15830C07886B}" srcOrd="0" destOrd="0" presId="urn:diagrams.loki3.com/VaryingWidthList+Icon"/>
    <dgm:cxn modelId="{4E698BFC-23EC-497C-A5DB-F3087B3005E1}" type="presOf" srcId="{24EB0221-3E9E-4478-826C-919AE27A46DB}" destId="{E113884A-17FF-44D3-9599-E704A9AFB4B8}" srcOrd="0" destOrd="0" presId="urn:diagrams.loki3.com/VaryingWidthList+Icon"/>
    <dgm:cxn modelId="{ED172499-61A8-44F2-9950-C914EABBD650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5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10654A59-1428-435F-9F11-BC93763AA730}" type="presOf" srcId="{1F824BB1-C6BA-4852-918B-DC245802009D}" destId="{83E416EE-446B-4C99-8A5B-15830C07886B}" srcOrd="0" destOrd="0" presId="urn:diagrams.loki3.com/VaryingWidthList+Icon"/>
    <dgm:cxn modelId="{24CCFE79-82A3-434D-8C49-0E252F2F97B6}" type="presOf" srcId="{24EB0221-3E9E-4478-826C-919AE27A46DB}" destId="{E113884A-17FF-44D3-9599-E704A9AFB4B8}" srcOrd="0" destOrd="0" presId="urn:diagrams.loki3.com/VaryingWidthList+Icon"/>
    <dgm:cxn modelId="{E5A7C8F5-034D-40D9-836B-94A9620BE405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6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03B68E86-33D7-4AE8-975B-8D4E5CCB04BB}" type="presOf" srcId="{24EB0221-3E9E-4478-826C-919AE27A46DB}" destId="{E113884A-17FF-44D3-9599-E704A9AFB4B8}" srcOrd="0" destOrd="0" presId="urn:diagrams.loki3.com/VaryingWidthList+Icon"/>
    <dgm:cxn modelId="{1A28729E-335E-4C0D-9FCA-1B5488606A95}" type="presOf" srcId="{1F824BB1-C6BA-4852-918B-DC245802009D}" destId="{83E416EE-446B-4C99-8A5B-15830C07886B}" srcOrd="0" destOrd="0" presId="urn:diagrams.loki3.com/VaryingWidthList+Icon"/>
    <dgm:cxn modelId="{0C13A1B4-ABCA-4C74-BFBD-6A00C7EA51CA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7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440D7428-6A06-4C23-AE20-E23541E226C3}" type="presOf" srcId="{24EB0221-3E9E-4478-826C-919AE27A46DB}" destId="{E113884A-17FF-44D3-9599-E704A9AFB4B8}" srcOrd="0" destOrd="0" presId="urn:diagrams.loki3.com/VaryingWidthList+Icon"/>
    <dgm:cxn modelId="{FFD21304-45B1-4D08-B8AD-F46470AE483A}" type="presOf" srcId="{1F824BB1-C6BA-4852-918B-DC245802009D}" destId="{83E416EE-446B-4C99-8A5B-15830C07886B}" srcOrd="0" destOrd="0" presId="urn:diagrams.loki3.com/VaryingWidthList+Icon"/>
    <dgm:cxn modelId="{304B90B8-5A6C-47C5-8FCF-9A2C74110A1F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8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183013B9-1D93-4E6A-904D-5AE88F430C5B}" type="presOf" srcId="{1F824BB1-C6BA-4852-918B-DC245802009D}" destId="{83E416EE-446B-4C99-8A5B-15830C07886B}" srcOrd="0" destOrd="0" presId="urn:diagrams.loki3.com/VaryingWidthList+Icon"/>
    <dgm:cxn modelId="{547C75A2-92ED-44D7-980C-6AE707BFFD87}" type="presOf" srcId="{24EB0221-3E9E-4478-826C-919AE27A46DB}" destId="{E113884A-17FF-44D3-9599-E704A9AFB4B8}" srcOrd="0" destOrd="0" presId="urn:diagrams.loki3.com/VaryingWidthList+Icon"/>
    <dgm:cxn modelId="{1BBC9554-4F90-43EA-8953-1FDD2A5D1CCE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9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43D92C33-3DD4-465E-81E5-549D3A469AC9}" type="presOf" srcId="{24EB0221-3E9E-4478-826C-919AE27A46DB}" destId="{E113884A-17FF-44D3-9599-E704A9AFB4B8}" srcOrd="0" destOrd="0" presId="urn:diagrams.loki3.com/VaryingWidthList+Icon"/>
    <dgm:cxn modelId="{9A9CCFB6-190E-447B-8693-B481EE6DB53C}" type="presOf" srcId="{1F824BB1-C6BA-4852-918B-DC245802009D}" destId="{83E416EE-446B-4C99-8A5B-15830C07886B}" srcOrd="0" destOrd="0" presId="urn:diagrams.loki3.com/VaryingWidthList+Icon"/>
    <dgm:cxn modelId="{D2394D59-F53F-4731-8BF8-9886B25917E6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7634EEFE-3F9E-40E4-A11B-560782804B47}" type="presOf" srcId="{1F824BB1-C6BA-4852-918B-DC245802009D}" destId="{83E416EE-446B-4C99-8A5B-15830C07886B}" srcOrd="0" destOrd="0" presId="urn:diagrams.loki3.com/VaryingWidthList+Icon"/>
    <dgm:cxn modelId="{A8F8731B-F4AA-44E2-B55B-CF0225F34246}" type="presOf" srcId="{24EB0221-3E9E-4478-826C-919AE27A46DB}" destId="{E113884A-17FF-44D3-9599-E704A9AFB4B8}" srcOrd="0" destOrd="0" presId="urn:diagrams.loki3.com/VaryingWidthList+Icon"/>
    <dgm:cxn modelId="{8A31B9F0-8644-4CD8-A8F1-F4EF23919B56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30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DA6ABE31-03AE-4826-BD64-F1B1BA817DA3}" type="presOf" srcId="{24EB0221-3E9E-4478-826C-919AE27A46DB}" destId="{E113884A-17FF-44D3-9599-E704A9AFB4B8}" srcOrd="0" destOrd="0" presId="urn:diagrams.loki3.com/VaryingWidthList+Icon"/>
    <dgm:cxn modelId="{0F378803-8605-4433-BC57-35950609C557}" type="presOf" srcId="{1F824BB1-C6BA-4852-918B-DC245802009D}" destId="{83E416EE-446B-4C99-8A5B-15830C07886B}" srcOrd="0" destOrd="0" presId="urn:diagrams.loki3.com/VaryingWidthList+Icon"/>
    <dgm:cxn modelId="{8A1E7EC3-4F22-4CDC-AE09-B420846B8290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31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48AA1811-DDCF-47C0-9577-5667A2B814DE}" type="presOf" srcId="{24EB0221-3E9E-4478-826C-919AE27A46DB}" destId="{E113884A-17FF-44D3-9599-E704A9AFB4B8}" srcOrd="0" destOrd="0" presId="urn:diagrams.loki3.com/VaryingWidthList+Icon"/>
    <dgm:cxn modelId="{301C4595-2363-4D32-97A1-2A5E245FD231}" type="presOf" srcId="{1F824BB1-C6BA-4852-918B-DC245802009D}" destId="{83E416EE-446B-4C99-8A5B-15830C07886B}" srcOrd="0" destOrd="0" presId="urn:diagrams.loki3.com/VaryingWidthList+Icon"/>
    <dgm:cxn modelId="{3318CDE3-74B5-4B11-BDB6-98F153F2C342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32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8F7A734F-A61D-48E4-9C62-5D0C73B3B8C4}" type="presOf" srcId="{24EB0221-3E9E-4478-826C-919AE27A46DB}" destId="{E113884A-17FF-44D3-9599-E704A9AFB4B8}" srcOrd="0" destOrd="0" presId="urn:diagrams.loki3.com/VaryingWidthList+Icon"/>
    <dgm:cxn modelId="{01FB8757-DA04-46C4-A80F-9B4761A4AFE8}" type="presOf" srcId="{1F824BB1-C6BA-4852-918B-DC245802009D}" destId="{83E416EE-446B-4C99-8A5B-15830C07886B}" srcOrd="0" destOrd="0" presId="urn:diagrams.loki3.com/VaryingWidthList+Icon"/>
    <dgm:cxn modelId="{A3256908-4B4D-408C-8541-68A80203CF5B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33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10FBB1CA-F208-4123-BE6E-015A8683B642}" type="presOf" srcId="{24EB0221-3E9E-4478-826C-919AE27A46DB}" destId="{E113884A-17FF-44D3-9599-E704A9AFB4B8}" srcOrd="0" destOrd="0" presId="urn:diagrams.loki3.com/VaryingWidthList+Icon"/>
    <dgm:cxn modelId="{97FF177A-3688-4F25-BD04-EB77D8CB0FCD}" type="presOf" srcId="{1F824BB1-C6BA-4852-918B-DC245802009D}" destId="{83E416EE-446B-4C99-8A5B-15830C07886B}" srcOrd="0" destOrd="0" presId="urn:diagrams.loki3.com/VaryingWidthList+Icon"/>
    <dgm:cxn modelId="{6ACC8347-1791-4A81-8479-6C2A46AC8157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34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8328C9C2-1A04-453A-B8D9-9DF122C952E3}" type="presOf" srcId="{1F824BB1-C6BA-4852-918B-DC245802009D}" destId="{83E416EE-446B-4C99-8A5B-15830C07886B}" srcOrd="0" destOrd="0" presId="urn:diagrams.loki3.com/VaryingWidthList+Icon"/>
    <dgm:cxn modelId="{AB7CCDD8-8750-445F-9413-31E6FAFC508A}" type="presOf" srcId="{24EB0221-3E9E-4478-826C-919AE27A46DB}" destId="{E113884A-17FF-44D3-9599-E704A9AFB4B8}" srcOrd="0" destOrd="0" presId="urn:diagrams.loki3.com/VaryingWidthList+Icon"/>
    <dgm:cxn modelId="{6EFFF7BC-E338-4E0E-8679-2A18D37C6232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35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3EC667BB-CC2F-4728-BF5B-15676F8EACE9}" type="presOf" srcId="{1F824BB1-C6BA-4852-918B-DC245802009D}" destId="{83E416EE-446B-4C99-8A5B-15830C07886B}" srcOrd="0" destOrd="0" presId="urn:diagrams.loki3.com/VaryingWidthList+Icon"/>
    <dgm:cxn modelId="{6D086044-21AB-42FD-8EB4-21B03737B873}" type="presOf" srcId="{24EB0221-3E9E-4478-826C-919AE27A46DB}" destId="{E113884A-17FF-44D3-9599-E704A9AFB4B8}" srcOrd="0" destOrd="0" presId="urn:diagrams.loki3.com/VaryingWidthList+Icon"/>
    <dgm:cxn modelId="{0A35F7BF-D092-4797-860A-A5DFDA2337A0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83544871-0CE7-4450-8C82-2740BD86F52D}" type="presOf" srcId="{1F824BB1-C6BA-4852-918B-DC245802009D}" destId="{83E416EE-446B-4C99-8A5B-15830C07886B}" srcOrd="0" destOrd="0" presId="urn:diagrams.loki3.com/VaryingWidthList+Icon"/>
    <dgm:cxn modelId="{7ED7E687-AE92-4B9E-B45C-BE84BC7777D3}" type="presOf" srcId="{24EB0221-3E9E-4478-826C-919AE27A46DB}" destId="{E113884A-17FF-44D3-9599-E704A9AFB4B8}" srcOrd="0" destOrd="0" presId="urn:diagrams.loki3.com/VaryingWidthList+Icon"/>
    <dgm:cxn modelId="{4BC05F18-2E79-4B8A-A4C3-2B2593DD52EA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5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0F9E15C3-11B7-4283-A689-B46DCFA29BDE}" type="presOf" srcId="{24EB0221-3E9E-4478-826C-919AE27A46DB}" destId="{E113884A-17FF-44D3-9599-E704A9AFB4B8}" srcOrd="0" destOrd="0" presId="urn:diagrams.loki3.com/VaryingWidthList+Icon"/>
    <dgm:cxn modelId="{CACDC5D4-9486-49E6-B929-D55AAED485B3}" type="presOf" srcId="{1F824BB1-C6BA-4852-918B-DC245802009D}" destId="{83E416EE-446B-4C99-8A5B-15830C07886B}" srcOrd="0" destOrd="0" presId="urn:diagrams.loki3.com/VaryingWidthList+Icon"/>
    <dgm:cxn modelId="{5DC72AD7-65BC-4F14-8E69-A38533153ABA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6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8ADA36C0-BBAA-4D5F-A3F2-6E4F040AE796}" type="presOf" srcId="{1F824BB1-C6BA-4852-918B-DC245802009D}" destId="{83E416EE-446B-4C99-8A5B-15830C07886B}" srcOrd="0" destOrd="0" presId="urn:diagrams.loki3.com/VaryingWidthList+Icon"/>
    <dgm:cxn modelId="{747ECB92-1BBE-43A9-A249-C8249CDB26AB}" type="presOf" srcId="{24EB0221-3E9E-4478-826C-919AE27A46DB}" destId="{E113884A-17FF-44D3-9599-E704A9AFB4B8}" srcOrd="0" destOrd="0" presId="urn:diagrams.loki3.com/VaryingWidthList+Icon"/>
    <dgm:cxn modelId="{9F65FC0F-47B3-45A5-91CA-C989FBF5C5C4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7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8A3E661B-CF98-4EFF-ACB1-8EA58B832B7A}" type="presOf" srcId="{1F824BB1-C6BA-4852-918B-DC245802009D}" destId="{83E416EE-446B-4C99-8A5B-15830C07886B}" srcOrd="0" destOrd="0" presId="urn:diagrams.loki3.com/VaryingWidthList+Icon"/>
    <dgm:cxn modelId="{92EB780E-F839-42E4-939F-BCE638CBB4FF}" type="presOf" srcId="{24EB0221-3E9E-4478-826C-919AE27A46DB}" destId="{E113884A-17FF-44D3-9599-E704A9AFB4B8}" srcOrd="0" destOrd="0" presId="urn:diagrams.loki3.com/VaryingWidthList+Icon"/>
    <dgm:cxn modelId="{9E37382D-D76B-44F3-9F06-6B2E40350444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8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0F6F71D3-F10D-4F42-B391-5A94A7D69889}" type="presOf" srcId="{1F824BB1-C6BA-4852-918B-DC245802009D}" destId="{83E416EE-446B-4C99-8A5B-15830C07886B}" srcOrd="0" destOrd="0" presId="urn:diagrams.loki3.com/VaryingWidthList+Icon"/>
    <dgm:cxn modelId="{60F33DB3-5493-4926-8104-0DC24FB044A6}" type="presOf" srcId="{24EB0221-3E9E-4478-826C-919AE27A46DB}" destId="{E113884A-17FF-44D3-9599-E704A9AFB4B8}" srcOrd="0" destOrd="0" presId="urn:diagrams.loki3.com/VaryingWidthList+Icon"/>
    <dgm:cxn modelId="{EB0FDFA7-362B-49E9-BA40-39B31D18A615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9.xml><?xml version="1.0" encoding="utf-8"?>
<dgm:dataModel xmlns:dgm="http://schemas.openxmlformats.org/drawingml/2006/diagram" xmlns:a="http://schemas.openxmlformats.org/drawingml/2006/main">
  <dgm:ptLst>
    <dgm:pt modelId="{24EB0221-3E9E-4478-826C-919AE27A46DB}" type="doc">
      <dgm:prSet loTypeId="urn:diagrams.loki3.com/VaryingWidthList+Icon" loCatId="list" qsTypeId="urn:microsoft.com/office/officeart/2005/8/quickstyle/simple1" qsCatId="simple" csTypeId="urn:microsoft.com/office/officeart/2005/8/colors/accent1_2" csCatId="accent1" phldr="1"/>
      <dgm:spPr/>
    </dgm:pt>
    <dgm:pt modelId="{1F824BB1-C6BA-4852-918B-DC245802009D}">
      <dgm:prSet phldrT="[Texto]"/>
      <dgm:spPr/>
      <dgm:t>
        <a:bodyPr/>
        <a:lstStyle/>
        <a:p>
          <a:r>
            <a:rPr lang="es-ES_tradnl"/>
            <a:t>INDICE</a:t>
          </a:r>
        </a:p>
      </dgm:t>
    </dgm:pt>
    <dgm:pt modelId="{C41542E8-C515-42C2-8195-6954C354FB74}" type="parTrans" cxnId="{9CF9486C-D118-401C-ADA7-04F2A7D70A05}">
      <dgm:prSet/>
      <dgm:spPr/>
      <dgm:t>
        <a:bodyPr/>
        <a:lstStyle/>
        <a:p>
          <a:endParaRPr lang="es-ES_tradnl"/>
        </a:p>
      </dgm:t>
    </dgm:pt>
    <dgm:pt modelId="{9F9FDCDB-4895-43B6-A7BD-CF9F382C3387}" type="sibTrans" cxnId="{9CF9486C-D118-401C-ADA7-04F2A7D70A05}">
      <dgm:prSet/>
      <dgm:spPr/>
      <dgm:t>
        <a:bodyPr/>
        <a:lstStyle/>
        <a:p>
          <a:endParaRPr lang="es-ES_tradnl"/>
        </a:p>
      </dgm:t>
    </dgm:pt>
    <dgm:pt modelId="{E113884A-17FF-44D3-9599-E704A9AFB4B8}" type="pres">
      <dgm:prSet presAssocID="{24EB0221-3E9E-4478-826C-919AE27A46DB}" presName="Name0" presStyleCnt="0">
        <dgm:presLayoutVars>
          <dgm:resizeHandles/>
        </dgm:presLayoutVars>
      </dgm:prSet>
      <dgm:spPr/>
    </dgm:pt>
    <dgm:pt modelId="{83E416EE-446B-4C99-8A5B-15830C07886B}" type="pres">
      <dgm:prSet presAssocID="{1F824BB1-C6BA-4852-918B-DC245802009D}" presName="text" presStyleLbl="node1" presStyleIdx="0" presStyleCnt="1" custScaleX="84667" custScaleY="42857">
        <dgm:presLayoutVars>
          <dgm:bulletEnabled val="1"/>
        </dgm:presLayoutVars>
      </dgm:prSet>
      <dgm:spPr/>
      <dgm:t>
        <a:bodyPr/>
        <a:lstStyle/>
        <a:p>
          <a:endParaRPr lang="es-ES_tradnl"/>
        </a:p>
      </dgm:t>
    </dgm:pt>
  </dgm:ptLst>
  <dgm:cxnLst>
    <dgm:cxn modelId="{9CF9486C-D118-401C-ADA7-04F2A7D70A05}" srcId="{24EB0221-3E9E-4478-826C-919AE27A46DB}" destId="{1F824BB1-C6BA-4852-918B-DC245802009D}" srcOrd="0" destOrd="0" parTransId="{C41542E8-C515-42C2-8195-6954C354FB74}" sibTransId="{9F9FDCDB-4895-43B6-A7BD-CF9F382C3387}"/>
    <dgm:cxn modelId="{89D714CA-8D51-4563-BB0A-DDD794EE4370}" type="presOf" srcId="{1F824BB1-C6BA-4852-918B-DC245802009D}" destId="{83E416EE-446B-4C99-8A5B-15830C07886B}" srcOrd="0" destOrd="0" presId="urn:diagrams.loki3.com/VaryingWidthList+Icon"/>
    <dgm:cxn modelId="{F328A826-36E8-4F73-B170-D10A73F4B1D4}" type="presOf" srcId="{24EB0221-3E9E-4478-826C-919AE27A46DB}" destId="{E113884A-17FF-44D3-9599-E704A9AFB4B8}" srcOrd="0" destOrd="0" presId="urn:diagrams.loki3.com/VaryingWidthList+Icon"/>
    <dgm:cxn modelId="{500B09FB-FF74-4A1B-A077-64278F58F01D}" type="presParOf" srcId="{E113884A-17FF-44D3-9599-E704A9AFB4B8}" destId="{83E416EE-446B-4C99-8A5B-15830C07886B}" srcOrd="0" destOrd="0" presId="urn:diagrams.loki3.com/VaryingWidthList+Icon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3E416EE-446B-4C99-8A5B-15830C07886B}">
      <dsp:nvSpPr>
        <dsp:cNvPr id="0" name=""/>
        <dsp:cNvSpPr/>
      </dsp:nvSpPr>
      <dsp:spPr>
        <a:xfrm>
          <a:off x="195261" y="81702"/>
          <a:ext cx="609602" cy="122344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5240" tIns="15240" rIns="15240" bIns="15240" numCol="1" spcCol="1270" anchor="ctr" anchorCtr="0">
          <a:noAutofit/>
        </a:bodyPr>
        <a:lstStyle/>
        <a:p>
          <a:pPr lvl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_tradnl" sz="600" kern="1200"/>
            <a:t>INDICE</a:t>
          </a:r>
        </a:p>
      </dsp:txBody>
      <dsp:txXfrm>
        <a:off x="195261" y="81702"/>
        <a:ext cx="609602" cy="122344"/>
      </dsp:txXfrm>
    </dsp:sp>
  </dsp:spTree>
</dsp:drawing>
</file>

<file path=xl/diagrams/drawing1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1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1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1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1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1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1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1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1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1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3E416EE-446B-4C99-8A5B-15830C07886B}">
      <dsp:nvSpPr>
        <dsp:cNvPr id="0" name=""/>
        <dsp:cNvSpPr/>
      </dsp:nvSpPr>
      <dsp:spPr>
        <a:xfrm>
          <a:off x="76198" y="121192"/>
          <a:ext cx="609602" cy="18147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2860" tIns="22860" rIns="22860" bIns="22860" numCol="1" spcCol="1270" anchor="ctr" anchorCtr="0">
          <a:noAutofit/>
        </a:bodyPr>
        <a:lstStyle/>
        <a:p>
          <a:pPr lvl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_tradnl" sz="900" kern="1200"/>
            <a:t>INDICE</a:t>
          </a:r>
        </a:p>
      </dsp:txBody>
      <dsp:txXfrm>
        <a:off x="76198" y="121192"/>
        <a:ext cx="609602" cy="181477"/>
      </dsp:txXfrm>
    </dsp:sp>
  </dsp:spTree>
</dsp:drawing>
</file>

<file path=xl/diagrams/drawing2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3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3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3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3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3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3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layout1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10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11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12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13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14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15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16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17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18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19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20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21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22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23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24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25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26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27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28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29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30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31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32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33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34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35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5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6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7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8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layout9.xml><?xml version="1.0" encoding="utf-8"?>
<dgm:layoutDef xmlns:dgm="http://schemas.openxmlformats.org/drawingml/2006/diagram" xmlns:a="http://schemas.openxmlformats.org/drawingml/2006/main" uniqueId="urn:diagrams.loki3.com/VaryingWidthList+Icon">
  <dgm:title val="Lista de ancho variable"/>
  <dgm:desc val="Se usa para destacar elementos con diferentes importancias. Adecuado para grandes cantidades de texto de nivel 1. El ancho de cada forma se determina de forma independiente según su texto."/>
  <dgm:catLst>
    <dgm:cat type="list" pri="4160"/>
    <dgm:cat type="officeonline" pri="5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Name0">
    <dgm:varLst>
      <dgm:resizeHandles/>
    </dgm:varLst>
    <dgm:alg type="lin">
      <dgm:param type="linDir" val="fromT"/>
    </dgm:alg>
    <dgm:shape xmlns:r="http://schemas.openxmlformats.org/officeDocument/2006/relationships" r:blip="">
      <dgm:adjLst/>
    </dgm:shape>
    <dgm:presOf/>
    <dgm:constrLst>
      <dgm:constr type="w" for="ch" forName="text" val="20"/>
      <dgm:constr type="h" for="ch" forName="text" refType="h"/>
      <dgm:constr type="primFontSz" for="ch" forName="text" op="equ" val="65"/>
      <dgm:constr type="h" for="ch" forName="space" refType="h" fact="0.05"/>
    </dgm:constrLst>
    <dgm:forEach name="Name1" axis="ch" ptType="node">
      <dgm:layoutNode name="text" styleLbl="node1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tMarg" refType="primFontSz" fact="0.2"/>
          <dgm:constr type="bMarg" refType="primFontSz" fact="0.2"/>
          <dgm:constr type="lMarg" refType="primFontSz" fact="0.2"/>
          <dgm:constr type="rMarg" refType="primFontSz" fact="0.2"/>
        </dgm:constrLst>
        <dgm:ruleLst>
          <dgm:rule type="w" val="INF" fact="NaN" max="NaN"/>
          <dgm:rule type="primFontSz" val="5" fact="NaN" max="NaN"/>
        </dgm:ruleLst>
      </dgm:layoutNode>
      <dgm:choose name="Name2">
        <dgm:if name="Name3" axis="par ch" ptType="doc node" func="cnt" op="gte" val="2">
          <dgm:forEach name="Name4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if>
        <dgm:else name="Name5"/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6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9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6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9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6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9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microsoft.com/office/2007/relationships/diagramDrawing" Target="../diagrams/drawing9.xml"/><Relationship Id="rId3" Type="http://schemas.openxmlformats.org/officeDocument/2006/relationships/hyperlink" Target="#INDICE!A1"/><Relationship Id="rId7" Type="http://schemas.openxmlformats.org/officeDocument/2006/relationships/diagramColors" Target="../diagrams/colors9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9.xml"/><Relationship Id="rId5" Type="http://schemas.openxmlformats.org/officeDocument/2006/relationships/diagramLayout" Target="../diagrams/layout9.xml"/><Relationship Id="rId4" Type="http://schemas.openxmlformats.org/officeDocument/2006/relationships/diagramData" Target="../diagrams/data9.xml"/></Relationships>
</file>

<file path=xl/drawings/_rels/drawing11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0.xml"/><Relationship Id="rId3" Type="http://schemas.openxmlformats.org/officeDocument/2006/relationships/hyperlink" Target="#INDICE!A1"/><Relationship Id="rId7" Type="http://schemas.openxmlformats.org/officeDocument/2006/relationships/diagramColors" Target="../diagrams/colors10.xml"/><Relationship Id="rId2" Type="http://schemas.openxmlformats.org/officeDocument/2006/relationships/image" Target="../media/image2.emf"/><Relationship Id="rId1" Type="http://schemas.openxmlformats.org/officeDocument/2006/relationships/image" Target="../media/image11.png"/><Relationship Id="rId6" Type="http://schemas.openxmlformats.org/officeDocument/2006/relationships/diagramQuickStyle" Target="../diagrams/quickStyle10.xml"/><Relationship Id="rId5" Type="http://schemas.openxmlformats.org/officeDocument/2006/relationships/diagramLayout" Target="../diagrams/layout10.xml"/><Relationship Id="rId4" Type="http://schemas.openxmlformats.org/officeDocument/2006/relationships/diagramData" Target="../diagrams/data10.xml"/></Relationships>
</file>

<file path=xl/drawings/_rels/drawing12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1.xml"/><Relationship Id="rId3" Type="http://schemas.openxmlformats.org/officeDocument/2006/relationships/hyperlink" Target="#INDICE!A1"/><Relationship Id="rId7" Type="http://schemas.openxmlformats.org/officeDocument/2006/relationships/diagramColors" Target="../diagrams/colors11.xml"/><Relationship Id="rId2" Type="http://schemas.openxmlformats.org/officeDocument/2006/relationships/image" Target="../media/image2.emf"/><Relationship Id="rId1" Type="http://schemas.openxmlformats.org/officeDocument/2006/relationships/image" Target="../media/image12.png"/><Relationship Id="rId6" Type="http://schemas.openxmlformats.org/officeDocument/2006/relationships/diagramQuickStyle" Target="../diagrams/quickStyle11.xml"/><Relationship Id="rId5" Type="http://schemas.openxmlformats.org/officeDocument/2006/relationships/diagramLayout" Target="../diagrams/layout11.xml"/><Relationship Id="rId4" Type="http://schemas.openxmlformats.org/officeDocument/2006/relationships/diagramData" Target="../diagrams/data11.xml"/></Relationships>
</file>

<file path=xl/drawings/_rels/drawing13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2.xml"/><Relationship Id="rId3" Type="http://schemas.openxmlformats.org/officeDocument/2006/relationships/hyperlink" Target="#INDICE!A1"/><Relationship Id="rId7" Type="http://schemas.openxmlformats.org/officeDocument/2006/relationships/diagramColors" Target="../diagrams/colors12.xml"/><Relationship Id="rId2" Type="http://schemas.openxmlformats.org/officeDocument/2006/relationships/image" Target="../media/image2.emf"/><Relationship Id="rId1" Type="http://schemas.openxmlformats.org/officeDocument/2006/relationships/image" Target="../media/image13.png"/><Relationship Id="rId6" Type="http://schemas.openxmlformats.org/officeDocument/2006/relationships/diagramQuickStyle" Target="../diagrams/quickStyle12.xml"/><Relationship Id="rId5" Type="http://schemas.openxmlformats.org/officeDocument/2006/relationships/diagramLayout" Target="../diagrams/layout12.xml"/><Relationship Id="rId4" Type="http://schemas.openxmlformats.org/officeDocument/2006/relationships/diagramData" Target="../diagrams/data12.xml"/></Relationships>
</file>

<file path=xl/drawings/_rels/drawing14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3.xml"/><Relationship Id="rId3" Type="http://schemas.openxmlformats.org/officeDocument/2006/relationships/hyperlink" Target="#INDICE!A1"/><Relationship Id="rId7" Type="http://schemas.openxmlformats.org/officeDocument/2006/relationships/diagramColors" Target="../diagrams/colors13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13.xml"/><Relationship Id="rId5" Type="http://schemas.openxmlformats.org/officeDocument/2006/relationships/diagramLayout" Target="../diagrams/layout13.xml"/><Relationship Id="rId4" Type="http://schemas.openxmlformats.org/officeDocument/2006/relationships/diagramData" Target="../diagrams/data13.xml"/></Relationships>
</file>

<file path=xl/drawings/_rels/drawing15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4.xml"/><Relationship Id="rId3" Type="http://schemas.openxmlformats.org/officeDocument/2006/relationships/hyperlink" Target="#INDICE!A1"/><Relationship Id="rId7" Type="http://schemas.openxmlformats.org/officeDocument/2006/relationships/diagramColors" Target="../diagrams/colors14.xml"/><Relationship Id="rId2" Type="http://schemas.openxmlformats.org/officeDocument/2006/relationships/image" Target="../media/image2.emf"/><Relationship Id="rId1" Type="http://schemas.openxmlformats.org/officeDocument/2006/relationships/image" Target="../media/image14.png"/><Relationship Id="rId6" Type="http://schemas.openxmlformats.org/officeDocument/2006/relationships/diagramQuickStyle" Target="../diagrams/quickStyle14.xml"/><Relationship Id="rId5" Type="http://schemas.openxmlformats.org/officeDocument/2006/relationships/diagramLayout" Target="../diagrams/layout14.xml"/><Relationship Id="rId4" Type="http://schemas.openxmlformats.org/officeDocument/2006/relationships/diagramData" Target="../diagrams/data14.xml"/></Relationships>
</file>

<file path=xl/drawings/_rels/drawing16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5.xml"/><Relationship Id="rId3" Type="http://schemas.openxmlformats.org/officeDocument/2006/relationships/hyperlink" Target="#INDICE!A1"/><Relationship Id="rId7" Type="http://schemas.openxmlformats.org/officeDocument/2006/relationships/diagramColors" Target="../diagrams/colors15.xml"/><Relationship Id="rId2" Type="http://schemas.openxmlformats.org/officeDocument/2006/relationships/image" Target="../media/image2.emf"/><Relationship Id="rId1" Type="http://schemas.openxmlformats.org/officeDocument/2006/relationships/image" Target="../media/image10.png"/><Relationship Id="rId6" Type="http://schemas.openxmlformats.org/officeDocument/2006/relationships/diagramQuickStyle" Target="../diagrams/quickStyle15.xml"/><Relationship Id="rId5" Type="http://schemas.openxmlformats.org/officeDocument/2006/relationships/diagramLayout" Target="../diagrams/layout15.xml"/><Relationship Id="rId4" Type="http://schemas.openxmlformats.org/officeDocument/2006/relationships/diagramData" Target="../diagrams/data15.xml"/></Relationships>
</file>

<file path=xl/drawings/_rels/drawing17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6.xml"/><Relationship Id="rId3" Type="http://schemas.openxmlformats.org/officeDocument/2006/relationships/hyperlink" Target="#INDICE!A1"/><Relationship Id="rId7" Type="http://schemas.openxmlformats.org/officeDocument/2006/relationships/diagramColors" Target="../diagrams/colors16.xml"/><Relationship Id="rId2" Type="http://schemas.openxmlformats.org/officeDocument/2006/relationships/image" Target="../media/image2.emf"/><Relationship Id="rId1" Type="http://schemas.openxmlformats.org/officeDocument/2006/relationships/image" Target="../media/image5.png"/><Relationship Id="rId6" Type="http://schemas.openxmlformats.org/officeDocument/2006/relationships/diagramQuickStyle" Target="../diagrams/quickStyle16.xml"/><Relationship Id="rId5" Type="http://schemas.openxmlformats.org/officeDocument/2006/relationships/diagramLayout" Target="../diagrams/layout16.xml"/><Relationship Id="rId4" Type="http://schemas.openxmlformats.org/officeDocument/2006/relationships/diagramData" Target="../diagrams/data16.xml"/></Relationships>
</file>

<file path=xl/drawings/_rels/drawing18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7.xml"/><Relationship Id="rId3" Type="http://schemas.openxmlformats.org/officeDocument/2006/relationships/hyperlink" Target="#INDICE!A1"/><Relationship Id="rId7" Type="http://schemas.openxmlformats.org/officeDocument/2006/relationships/diagramColors" Target="../diagrams/colors17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17.xml"/><Relationship Id="rId5" Type="http://schemas.openxmlformats.org/officeDocument/2006/relationships/diagramLayout" Target="../diagrams/layout17.xml"/><Relationship Id="rId4" Type="http://schemas.openxmlformats.org/officeDocument/2006/relationships/diagramData" Target="../diagrams/data17.xml"/></Relationships>
</file>

<file path=xl/drawings/_rels/drawing19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8.xml"/><Relationship Id="rId3" Type="http://schemas.openxmlformats.org/officeDocument/2006/relationships/hyperlink" Target="#INDICE!A1"/><Relationship Id="rId7" Type="http://schemas.openxmlformats.org/officeDocument/2006/relationships/diagramColors" Target="../diagrams/colors18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18.xml"/><Relationship Id="rId5" Type="http://schemas.openxmlformats.org/officeDocument/2006/relationships/diagramLayout" Target="../diagrams/layout18.xml"/><Relationship Id="rId4" Type="http://schemas.openxmlformats.org/officeDocument/2006/relationships/diagramData" Target="../diagrams/data18.xml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.xml"/><Relationship Id="rId3" Type="http://schemas.openxmlformats.org/officeDocument/2006/relationships/hyperlink" Target="#INDICE!A1"/><Relationship Id="rId7" Type="http://schemas.openxmlformats.org/officeDocument/2006/relationships/diagramColors" Target="../diagrams/colors1.xml"/><Relationship Id="rId2" Type="http://schemas.openxmlformats.org/officeDocument/2006/relationships/image" Target="../media/image2.emf"/><Relationship Id="rId1" Type="http://schemas.openxmlformats.org/officeDocument/2006/relationships/image" Target="../media/image3.png"/><Relationship Id="rId6" Type="http://schemas.openxmlformats.org/officeDocument/2006/relationships/diagramQuickStyle" Target="../diagrams/quickStyle1.xml"/><Relationship Id="rId5" Type="http://schemas.openxmlformats.org/officeDocument/2006/relationships/diagramLayout" Target="../diagrams/layout1.xml"/><Relationship Id="rId4" Type="http://schemas.openxmlformats.org/officeDocument/2006/relationships/diagramData" Target="../diagrams/data1.xml"/><Relationship Id="rId9" Type="http://schemas.openxmlformats.org/officeDocument/2006/relationships/image" Target="http://cari.ayto-cartagena.es/images/b.gif" TargetMode="External"/></Relationships>
</file>

<file path=xl/drawings/_rels/drawing20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9.xml"/><Relationship Id="rId3" Type="http://schemas.openxmlformats.org/officeDocument/2006/relationships/hyperlink" Target="#INDICE!A1"/><Relationship Id="rId7" Type="http://schemas.openxmlformats.org/officeDocument/2006/relationships/diagramColors" Target="../diagrams/colors19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19.xml"/><Relationship Id="rId5" Type="http://schemas.openxmlformats.org/officeDocument/2006/relationships/diagramLayout" Target="../diagrams/layout19.xml"/><Relationship Id="rId4" Type="http://schemas.openxmlformats.org/officeDocument/2006/relationships/diagramData" Target="../diagrams/data19.xml"/></Relationships>
</file>

<file path=xl/drawings/_rels/drawing21.xml.rels><?xml version="1.0" encoding="UTF-8" standalone="yes"?>
<Relationships xmlns="http://schemas.openxmlformats.org/package/2006/relationships"><Relationship Id="rId8" Type="http://schemas.microsoft.com/office/2007/relationships/diagramDrawing" Target="../diagrams/drawing20.xml"/><Relationship Id="rId3" Type="http://schemas.openxmlformats.org/officeDocument/2006/relationships/hyperlink" Target="#INDICE!A1"/><Relationship Id="rId7" Type="http://schemas.openxmlformats.org/officeDocument/2006/relationships/diagramColors" Target="../diagrams/colors20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20.xml"/><Relationship Id="rId5" Type="http://schemas.openxmlformats.org/officeDocument/2006/relationships/diagramLayout" Target="../diagrams/layout20.xml"/><Relationship Id="rId4" Type="http://schemas.openxmlformats.org/officeDocument/2006/relationships/diagramData" Target="../diagrams/data20.xml"/></Relationships>
</file>

<file path=xl/drawings/_rels/drawing22.xml.rels><?xml version="1.0" encoding="UTF-8" standalone="yes"?>
<Relationships xmlns="http://schemas.openxmlformats.org/package/2006/relationships"><Relationship Id="rId8" Type="http://schemas.microsoft.com/office/2007/relationships/diagramDrawing" Target="../diagrams/drawing21.xml"/><Relationship Id="rId3" Type="http://schemas.openxmlformats.org/officeDocument/2006/relationships/hyperlink" Target="#INDICE!A1"/><Relationship Id="rId7" Type="http://schemas.openxmlformats.org/officeDocument/2006/relationships/diagramColors" Target="../diagrams/colors21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21.xml"/><Relationship Id="rId5" Type="http://schemas.openxmlformats.org/officeDocument/2006/relationships/diagramLayout" Target="../diagrams/layout21.xml"/><Relationship Id="rId4" Type="http://schemas.openxmlformats.org/officeDocument/2006/relationships/diagramData" Target="../diagrams/data21.xml"/></Relationships>
</file>

<file path=xl/drawings/_rels/drawing23.xml.rels><?xml version="1.0" encoding="UTF-8" standalone="yes"?>
<Relationships xmlns="http://schemas.openxmlformats.org/package/2006/relationships"><Relationship Id="rId8" Type="http://schemas.microsoft.com/office/2007/relationships/diagramDrawing" Target="../diagrams/drawing22.xml"/><Relationship Id="rId3" Type="http://schemas.openxmlformats.org/officeDocument/2006/relationships/hyperlink" Target="#INDICE!A1"/><Relationship Id="rId7" Type="http://schemas.openxmlformats.org/officeDocument/2006/relationships/diagramColors" Target="../diagrams/colors22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22.xml"/><Relationship Id="rId5" Type="http://schemas.openxmlformats.org/officeDocument/2006/relationships/diagramLayout" Target="../diagrams/layout22.xml"/><Relationship Id="rId4" Type="http://schemas.openxmlformats.org/officeDocument/2006/relationships/diagramData" Target="../diagrams/data22.xml"/></Relationships>
</file>

<file path=xl/drawings/_rels/drawing24.xml.rels><?xml version="1.0" encoding="UTF-8" standalone="yes"?>
<Relationships xmlns="http://schemas.openxmlformats.org/package/2006/relationships"><Relationship Id="rId8" Type="http://schemas.microsoft.com/office/2007/relationships/diagramDrawing" Target="../diagrams/drawing23.xml"/><Relationship Id="rId3" Type="http://schemas.openxmlformats.org/officeDocument/2006/relationships/hyperlink" Target="#INDICE!A1"/><Relationship Id="rId7" Type="http://schemas.openxmlformats.org/officeDocument/2006/relationships/diagramColors" Target="../diagrams/colors23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23.xml"/><Relationship Id="rId5" Type="http://schemas.openxmlformats.org/officeDocument/2006/relationships/diagramLayout" Target="../diagrams/layout23.xml"/><Relationship Id="rId4" Type="http://schemas.openxmlformats.org/officeDocument/2006/relationships/diagramData" Target="../diagrams/data23.xml"/></Relationships>
</file>

<file path=xl/drawings/_rels/drawing25.xml.rels><?xml version="1.0" encoding="UTF-8" standalone="yes"?>
<Relationships xmlns="http://schemas.openxmlformats.org/package/2006/relationships"><Relationship Id="rId8" Type="http://schemas.microsoft.com/office/2007/relationships/diagramDrawing" Target="../diagrams/drawing24.xml"/><Relationship Id="rId3" Type="http://schemas.openxmlformats.org/officeDocument/2006/relationships/hyperlink" Target="#INDICE!A1"/><Relationship Id="rId7" Type="http://schemas.openxmlformats.org/officeDocument/2006/relationships/diagramColors" Target="../diagrams/colors24.xml"/><Relationship Id="rId2" Type="http://schemas.openxmlformats.org/officeDocument/2006/relationships/image" Target="../media/image2.emf"/><Relationship Id="rId1" Type="http://schemas.openxmlformats.org/officeDocument/2006/relationships/image" Target="../media/image12.png"/><Relationship Id="rId6" Type="http://schemas.openxmlformats.org/officeDocument/2006/relationships/diagramQuickStyle" Target="../diagrams/quickStyle24.xml"/><Relationship Id="rId5" Type="http://schemas.openxmlformats.org/officeDocument/2006/relationships/diagramLayout" Target="../diagrams/layout24.xml"/><Relationship Id="rId4" Type="http://schemas.openxmlformats.org/officeDocument/2006/relationships/diagramData" Target="../diagrams/data24.xml"/></Relationships>
</file>

<file path=xl/drawings/_rels/drawing26.xml.rels><?xml version="1.0" encoding="UTF-8" standalone="yes"?>
<Relationships xmlns="http://schemas.openxmlformats.org/package/2006/relationships"><Relationship Id="rId8" Type="http://schemas.microsoft.com/office/2007/relationships/diagramDrawing" Target="../diagrams/drawing25.xml"/><Relationship Id="rId3" Type="http://schemas.openxmlformats.org/officeDocument/2006/relationships/hyperlink" Target="#INDICE!A1"/><Relationship Id="rId7" Type="http://schemas.openxmlformats.org/officeDocument/2006/relationships/diagramColors" Target="../diagrams/colors25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25.xml"/><Relationship Id="rId5" Type="http://schemas.openxmlformats.org/officeDocument/2006/relationships/diagramLayout" Target="../diagrams/layout25.xml"/><Relationship Id="rId4" Type="http://schemas.openxmlformats.org/officeDocument/2006/relationships/diagramData" Target="../diagrams/data25.xml"/></Relationships>
</file>

<file path=xl/drawings/_rels/drawing27.xml.rels><?xml version="1.0" encoding="UTF-8" standalone="yes"?>
<Relationships xmlns="http://schemas.openxmlformats.org/package/2006/relationships"><Relationship Id="rId8" Type="http://schemas.microsoft.com/office/2007/relationships/diagramDrawing" Target="../diagrams/drawing26.xml"/><Relationship Id="rId3" Type="http://schemas.openxmlformats.org/officeDocument/2006/relationships/hyperlink" Target="#INDICE!A1"/><Relationship Id="rId7" Type="http://schemas.openxmlformats.org/officeDocument/2006/relationships/diagramColors" Target="../diagrams/colors26.xml"/><Relationship Id="rId2" Type="http://schemas.openxmlformats.org/officeDocument/2006/relationships/image" Target="../media/image2.emf"/><Relationship Id="rId1" Type="http://schemas.openxmlformats.org/officeDocument/2006/relationships/image" Target="../media/image15.png"/><Relationship Id="rId6" Type="http://schemas.openxmlformats.org/officeDocument/2006/relationships/diagramQuickStyle" Target="../diagrams/quickStyle26.xml"/><Relationship Id="rId5" Type="http://schemas.openxmlformats.org/officeDocument/2006/relationships/diagramLayout" Target="../diagrams/layout26.xml"/><Relationship Id="rId4" Type="http://schemas.openxmlformats.org/officeDocument/2006/relationships/diagramData" Target="../diagrams/data26.xml"/></Relationships>
</file>

<file path=xl/drawings/_rels/drawing28.xml.rels><?xml version="1.0" encoding="UTF-8" standalone="yes"?>
<Relationships xmlns="http://schemas.openxmlformats.org/package/2006/relationships"><Relationship Id="rId8" Type="http://schemas.microsoft.com/office/2007/relationships/diagramDrawing" Target="../diagrams/drawing27.xml"/><Relationship Id="rId3" Type="http://schemas.openxmlformats.org/officeDocument/2006/relationships/hyperlink" Target="#INDICE!A1"/><Relationship Id="rId7" Type="http://schemas.openxmlformats.org/officeDocument/2006/relationships/diagramColors" Target="../diagrams/colors27.xml"/><Relationship Id="rId2" Type="http://schemas.openxmlformats.org/officeDocument/2006/relationships/image" Target="../media/image2.emf"/><Relationship Id="rId1" Type="http://schemas.openxmlformats.org/officeDocument/2006/relationships/image" Target="../media/image16.png"/><Relationship Id="rId6" Type="http://schemas.openxmlformats.org/officeDocument/2006/relationships/diagramQuickStyle" Target="../diagrams/quickStyle27.xml"/><Relationship Id="rId5" Type="http://schemas.openxmlformats.org/officeDocument/2006/relationships/diagramLayout" Target="../diagrams/layout27.xml"/><Relationship Id="rId4" Type="http://schemas.openxmlformats.org/officeDocument/2006/relationships/diagramData" Target="../diagrams/data27.xml"/></Relationships>
</file>

<file path=xl/drawings/_rels/drawing29.xml.rels><?xml version="1.0" encoding="UTF-8" standalone="yes"?>
<Relationships xmlns="http://schemas.openxmlformats.org/package/2006/relationships"><Relationship Id="rId8" Type="http://schemas.microsoft.com/office/2007/relationships/diagramDrawing" Target="../diagrams/drawing28.xml"/><Relationship Id="rId3" Type="http://schemas.openxmlformats.org/officeDocument/2006/relationships/hyperlink" Target="#INDICE!A1"/><Relationship Id="rId7" Type="http://schemas.openxmlformats.org/officeDocument/2006/relationships/diagramColors" Target="../diagrams/colors28.xml"/><Relationship Id="rId2" Type="http://schemas.openxmlformats.org/officeDocument/2006/relationships/image" Target="../media/image2.emf"/><Relationship Id="rId1" Type="http://schemas.openxmlformats.org/officeDocument/2006/relationships/image" Target="../media/image5.png"/><Relationship Id="rId6" Type="http://schemas.openxmlformats.org/officeDocument/2006/relationships/diagramQuickStyle" Target="../diagrams/quickStyle28.xml"/><Relationship Id="rId5" Type="http://schemas.openxmlformats.org/officeDocument/2006/relationships/diagramLayout" Target="../diagrams/layout28.xml"/><Relationship Id="rId4" Type="http://schemas.openxmlformats.org/officeDocument/2006/relationships/diagramData" Target="../diagrams/data28.xml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diagramDrawing" Target="../diagrams/drawing2.xml"/><Relationship Id="rId3" Type="http://schemas.openxmlformats.org/officeDocument/2006/relationships/hyperlink" Target="#INDICE!A1"/><Relationship Id="rId7" Type="http://schemas.openxmlformats.org/officeDocument/2006/relationships/diagramColors" Target="../diagrams/colors2.xml"/><Relationship Id="rId2" Type="http://schemas.openxmlformats.org/officeDocument/2006/relationships/image" Target="../media/image2.emf"/><Relationship Id="rId1" Type="http://schemas.openxmlformats.org/officeDocument/2006/relationships/image" Target="../media/image4.png"/><Relationship Id="rId6" Type="http://schemas.openxmlformats.org/officeDocument/2006/relationships/diagramQuickStyle" Target="../diagrams/quickStyle2.xml"/><Relationship Id="rId5" Type="http://schemas.openxmlformats.org/officeDocument/2006/relationships/diagramLayout" Target="../diagrams/layout2.xml"/><Relationship Id="rId4" Type="http://schemas.openxmlformats.org/officeDocument/2006/relationships/diagramData" Target="../diagrams/data2.xml"/></Relationships>
</file>

<file path=xl/drawings/_rels/drawing30.xml.rels><?xml version="1.0" encoding="UTF-8" standalone="yes"?>
<Relationships xmlns="http://schemas.openxmlformats.org/package/2006/relationships"><Relationship Id="rId8" Type="http://schemas.microsoft.com/office/2007/relationships/diagramDrawing" Target="../diagrams/drawing29.xml"/><Relationship Id="rId3" Type="http://schemas.openxmlformats.org/officeDocument/2006/relationships/hyperlink" Target="#INDICE!A1"/><Relationship Id="rId7" Type="http://schemas.openxmlformats.org/officeDocument/2006/relationships/diagramColors" Target="../diagrams/colors29.xml"/><Relationship Id="rId2" Type="http://schemas.openxmlformats.org/officeDocument/2006/relationships/image" Target="../media/image2.emf"/><Relationship Id="rId1" Type="http://schemas.openxmlformats.org/officeDocument/2006/relationships/image" Target="../media/image5.png"/><Relationship Id="rId6" Type="http://schemas.openxmlformats.org/officeDocument/2006/relationships/diagramQuickStyle" Target="../diagrams/quickStyle29.xml"/><Relationship Id="rId5" Type="http://schemas.openxmlformats.org/officeDocument/2006/relationships/diagramLayout" Target="../diagrams/layout29.xml"/><Relationship Id="rId4" Type="http://schemas.openxmlformats.org/officeDocument/2006/relationships/diagramData" Target="../diagrams/data29.xml"/></Relationships>
</file>

<file path=xl/drawings/_rels/drawing31.xml.rels><?xml version="1.0" encoding="UTF-8" standalone="yes"?>
<Relationships xmlns="http://schemas.openxmlformats.org/package/2006/relationships"><Relationship Id="rId8" Type="http://schemas.microsoft.com/office/2007/relationships/diagramDrawing" Target="../diagrams/drawing30.xml"/><Relationship Id="rId3" Type="http://schemas.openxmlformats.org/officeDocument/2006/relationships/hyperlink" Target="#INDICE!A1"/><Relationship Id="rId7" Type="http://schemas.openxmlformats.org/officeDocument/2006/relationships/diagramColors" Target="../diagrams/colors30.xml"/><Relationship Id="rId2" Type="http://schemas.openxmlformats.org/officeDocument/2006/relationships/image" Target="../media/image2.emf"/><Relationship Id="rId1" Type="http://schemas.openxmlformats.org/officeDocument/2006/relationships/image" Target="../media/image13.png"/><Relationship Id="rId6" Type="http://schemas.openxmlformats.org/officeDocument/2006/relationships/diagramQuickStyle" Target="../diagrams/quickStyle30.xml"/><Relationship Id="rId5" Type="http://schemas.openxmlformats.org/officeDocument/2006/relationships/diagramLayout" Target="../diagrams/layout30.xml"/><Relationship Id="rId4" Type="http://schemas.openxmlformats.org/officeDocument/2006/relationships/diagramData" Target="../diagrams/data30.xml"/></Relationships>
</file>

<file path=xl/drawings/_rels/drawing32.xml.rels><?xml version="1.0" encoding="UTF-8" standalone="yes"?>
<Relationships xmlns="http://schemas.openxmlformats.org/package/2006/relationships"><Relationship Id="rId8" Type="http://schemas.microsoft.com/office/2007/relationships/diagramDrawing" Target="../diagrams/drawing31.xml"/><Relationship Id="rId3" Type="http://schemas.openxmlformats.org/officeDocument/2006/relationships/hyperlink" Target="#INDICE!A1"/><Relationship Id="rId7" Type="http://schemas.openxmlformats.org/officeDocument/2006/relationships/diagramColors" Target="../diagrams/colors31.xml"/><Relationship Id="rId2" Type="http://schemas.openxmlformats.org/officeDocument/2006/relationships/image" Target="../media/image2.emf"/><Relationship Id="rId1" Type="http://schemas.openxmlformats.org/officeDocument/2006/relationships/image" Target="../media/image14.png"/><Relationship Id="rId6" Type="http://schemas.openxmlformats.org/officeDocument/2006/relationships/diagramQuickStyle" Target="../diagrams/quickStyle31.xml"/><Relationship Id="rId5" Type="http://schemas.openxmlformats.org/officeDocument/2006/relationships/diagramLayout" Target="../diagrams/layout31.xml"/><Relationship Id="rId4" Type="http://schemas.openxmlformats.org/officeDocument/2006/relationships/diagramData" Target="../diagrams/data31.xml"/></Relationships>
</file>

<file path=xl/drawings/_rels/drawing33.xml.rels><?xml version="1.0" encoding="UTF-8" standalone="yes"?>
<Relationships xmlns="http://schemas.openxmlformats.org/package/2006/relationships"><Relationship Id="rId8" Type="http://schemas.microsoft.com/office/2007/relationships/diagramDrawing" Target="../diagrams/drawing32.xml"/><Relationship Id="rId3" Type="http://schemas.openxmlformats.org/officeDocument/2006/relationships/hyperlink" Target="#INDICE!A1"/><Relationship Id="rId7" Type="http://schemas.openxmlformats.org/officeDocument/2006/relationships/diagramColors" Target="../diagrams/colors32.xml"/><Relationship Id="rId2" Type="http://schemas.openxmlformats.org/officeDocument/2006/relationships/image" Target="../media/image2.emf"/><Relationship Id="rId1" Type="http://schemas.openxmlformats.org/officeDocument/2006/relationships/image" Target="../media/image15.png"/><Relationship Id="rId6" Type="http://schemas.openxmlformats.org/officeDocument/2006/relationships/diagramQuickStyle" Target="../diagrams/quickStyle32.xml"/><Relationship Id="rId5" Type="http://schemas.openxmlformats.org/officeDocument/2006/relationships/diagramLayout" Target="../diagrams/layout32.xml"/><Relationship Id="rId4" Type="http://schemas.openxmlformats.org/officeDocument/2006/relationships/diagramData" Target="../diagrams/data32.xml"/></Relationships>
</file>

<file path=xl/drawings/_rels/drawing34.xml.rels><?xml version="1.0" encoding="UTF-8" standalone="yes"?>
<Relationships xmlns="http://schemas.openxmlformats.org/package/2006/relationships"><Relationship Id="rId8" Type="http://schemas.microsoft.com/office/2007/relationships/diagramDrawing" Target="../diagrams/drawing33.xml"/><Relationship Id="rId3" Type="http://schemas.openxmlformats.org/officeDocument/2006/relationships/hyperlink" Target="#INDICE!A1"/><Relationship Id="rId7" Type="http://schemas.openxmlformats.org/officeDocument/2006/relationships/diagramColors" Target="../diagrams/colors33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33.xml"/><Relationship Id="rId5" Type="http://schemas.openxmlformats.org/officeDocument/2006/relationships/diagramLayout" Target="../diagrams/layout33.xml"/><Relationship Id="rId4" Type="http://schemas.openxmlformats.org/officeDocument/2006/relationships/diagramData" Target="../diagrams/data33.xml"/></Relationships>
</file>

<file path=xl/drawings/_rels/drawing35.xml.rels><?xml version="1.0" encoding="UTF-8" standalone="yes"?>
<Relationships xmlns="http://schemas.openxmlformats.org/package/2006/relationships"><Relationship Id="rId8" Type="http://schemas.microsoft.com/office/2007/relationships/diagramDrawing" Target="../diagrams/drawing34.xml"/><Relationship Id="rId3" Type="http://schemas.openxmlformats.org/officeDocument/2006/relationships/hyperlink" Target="#INDICE!A1"/><Relationship Id="rId7" Type="http://schemas.openxmlformats.org/officeDocument/2006/relationships/diagramColors" Target="../diagrams/colors34.xml"/><Relationship Id="rId2" Type="http://schemas.openxmlformats.org/officeDocument/2006/relationships/image" Target="../media/image2.emf"/><Relationship Id="rId1" Type="http://schemas.openxmlformats.org/officeDocument/2006/relationships/image" Target="../media/image15.png"/><Relationship Id="rId6" Type="http://schemas.openxmlformats.org/officeDocument/2006/relationships/diagramQuickStyle" Target="../diagrams/quickStyle34.xml"/><Relationship Id="rId5" Type="http://schemas.openxmlformats.org/officeDocument/2006/relationships/diagramLayout" Target="../diagrams/layout34.xml"/><Relationship Id="rId4" Type="http://schemas.openxmlformats.org/officeDocument/2006/relationships/diagramData" Target="../diagrams/data34.xml"/></Relationships>
</file>

<file path=xl/drawings/_rels/drawing36.xml.rels><?xml version="1.0" encoding="UTF-8" standalone="yes"?>
<Relationships xmlns="http://schemas.openxmlformats.org/package/2006/relationships"><Relationship Id="rId8" Type="http://schemas.microsoft.com/office/2007/relationships/diagramDrawing" Target="../diagrams/drawing35.xml"/><Relationship Id="rId3" Type="http://schemas.openxmlformats.org/officeDocument/2006/relationships/hyperlink" Target="#INDICE!A1"/><Relationship Id="rId7" Type="http://schemas.openxmlformats.org/officeDocument/2006/relationships/diagramColors" Target="../diagrams/colors35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35.xml"/><Relationship Id="rId5" Type="http://schemas.openxmlformats.org/officeDocument/2006/relationships/diagramLayout" Target="../diagrams/layout35.xml"/><Relationship Id="rId4" Type="http://schemas.openxmlformats.org/officeDocument/2006/relationships/diagramData" Target="../diagrams/data35.xml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diagramDrawing" Target="../diagrams/drawing3.xml"/><Relationship Id="rId3" Type="http://schemas.openxmlformats.org/officeDocument/2006/relationships/hyperlink" Target="#INDICE!A1"/><Relationship Id="rId7" Type="http://schemas.openxmlformats.org/officeDocument/2006/relationships/diagramColors" Target="../diagrams/colors3.xml"/><Relationship Id="rId2" Type="http://schemas.openxmlformats.org/officeDocument/2006/relationships/image" Target="../media/image2.emf"/><Relationship Id="rId1" Type="http://schemas.openxmlformats.org/officeDocument/2006/relationships/image" Target="../media/image5.png"/><Relationship Id="rId6" Type="http://schemas.openxmlformats.org/officeDocument/2006/relationships/diagramQuickStyle" Target="../diagrams/quickStyle3.xml"/><Relationship Id="rId5" Type="http://schemas.openxmlformats.org/officeDocument/2006/relationships/diagramLayout" Target="../diagrams/layout3.xml"/><Relationship Id="rId4" Type="http://schemas.openxmlformats.org/officeDocument/2006/relationships/diagramData" Target="../diagrams/data3.xml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diagramDrawing" Target="../diagrams/drawing4.xml"/><Relationship Id="rId3" Type="http://schemas.openxmlformats.org/officeDocument/2006/relationships/hyperlink" Target="#INDICE!A1"/><Relationship Id="rId7" Type="http://schemas.openxmlformats.org/officeDocument/2006/relationships/diagramColors" Target="../diagrams/colors4.xml"/><Relationship Id="rId2" Type="http://schemas.openxmlformats.org/officeDocument/2006/relationships/image" Target="../media/image2.emf"/><Relationship Id="rId1" Type="http://schemas.openxmlformats.org/officeDocument/2006/relationships/image" Target="../media/image6.png"/><Relationship Id="rId6" Type="http://schemas.openxmlformats.org/officeDocument/2006/relationships/diagramQuickStyle" Target="../diagrams/quickStyle4.xml"/><Relationship Id="rId5" Type="http://schemas.openxmlformats.org/officeDocument/2006/relationships/diagramLayout" Target="../diagrams/layout4.xml"/><Relationship Id="rId4" Type="http://schemas.openxmlformats.org/officeDocument/2006/relationships/diagramData" Target="../diagrams/data4.xml"/></Relationships>
</file>

<file path=xl/drawings/_rels/drawing6.xml.rels><?xml version="1.0" encoding="UTF-8" standalone="yes"?>
<Relationships xmlns="http://schemas.openxmlformats.org/package/2006/relationships"><Relationship Id="rId8" Type="http://schemas.microsoft.com/office/2007/relationships/diagramDrawing" Target="../diagrams/drawing5.xml"/><Relationship Id="rId3" Type="http://schemas.openxmlformats.org/officeDocument/2006/relationships/hyperlink" Target="#INDICE!A1"/><Relationship Id="rId7" Type="http://schemas.openxmlformats.org/officeDocument/2006/relationships/diagramColors" Target="../diagrams/colors5.xml"/><Relationship Id="rId2" Type="http://schemas.openxmlformats.org/officeDocument/2006/relationships/image" Target="../media/image2.emf"/><Relationship Id="rId1" Type="http://schemas.openxmlformats.org/officeDocument/2006/relationships/image" Target="../media/image7.png"/><Relationship Id="rId6" Type="http://schemas.openxmlformats.org/officeDocument/2006/relationships/diagramQuickStyle" Target="../diagrams/quickStyle5.xml"/><Relationship Id="rId5" Type="http://schemas.openxmlformats.org/officeDocument/2006/relationships/diagramLayout" Target="../diagrams/layout5.xml"/><Relationship Id="rId4" Type="http://schemas.openxmlformats.org/officeDocument/2006/relationships/diagramData" Target="../diagrams/data5.xml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diagramDrawing" Target="../diagrams/drawing6.xml"/><Relationship Id="rId3" Type="http://schemas.openxmlformats.org/officeDocument/2006/relationships/hyperlink" Target="#INDICE!A1"/><Relationship Id="rId7" Type="http://schemas.openxmlformats.org/officeDocument/2006/relationships/diagramColors" Target="../diagrams/colors6.xml"/><Relationship Id="rId2" Type="http://schemas.openxmlformats.org/officeDocument/2006/relationships/image" Target="../media/image2.emf"/><Relationship Id="rId1" Type="http://schemas.openxmlformats.org/officeDocument/2006/relationships/image" Target="../media/image8.png"/><Relationship Id="rId6" Type="http://schemas.openxmlformats.org/officeDocument/2006/relationships/diagramQuickStyle" Target="../diagrams/quickStyle6.xml"/><Relationship Id="rId5" Type="http://schemas.openxmlformats.org/officeDocument/2006/relationships/diagramLayout" Target="../diagrams/layout6.xml"/><Relationship Id="rId4" Type="http://schemas.openxmlformats.org/officeDocument/2006/relationships/diagramData" Target="../diagrams/data6.xml"/></Relationships>
</file>

<file path=xl/drawings/_rels/drawing8.xml.rels><?xml version="1.0" encoding="UTF-8" standalone="yes"?>
<Relationships xmlns="http://schemas.openxmlformats.org/package/2006/relationships"><Relationship Id="rId8" Type="http://schemas.microsoft.com/office/2007/relationships/diagramDrawing" Target="../diagrams/drawing7.xml"/><Relationship Id="rId3" Type="http://schemas.openxmlformats.org/officeDocument/2006/relationships/hyperlink" Target="#INDICE!A1"/><Relationship Id="rId7" Type="http://schemas.openxmlformats.org/officeDocument/2006/relationships/diagramColors" Target="../diagrams/colors7.xml"/><Relationship Id="rId2" Type="http://schemas.openxmlformats.org/officeDocument/2006/relationships/image" Target="../media/image2.emf"/><Relationship Id="rId1" Type="http://schemas.openxmlformats.org/officeDocument/2006/relationships/image" Target="../media/image9.png"/><Relationship Id="rId6" Type="http://schemas.openxmlformats.org/officeDocument/2006/relationships/diagramQuickStyle" Target="../diagrams/quickStyle7.xml"/><Relationship Id="rId5" Type="http://schemas.openxmlformats.org/officeDocument/2006/relationships/diagramLayout" Target="../diagrams/layout7.xml"/><Relationship Id="rId4" Type="http://schemas.openxmlformats.org/officeDocument/2006/relationships/diagramData" Target="../diagrams/data7.xml"/></Relationships>
</file>

<file path=xl/drawings/_rels/drawing9.xml.rels><?xml version="1.0" encoding="UTF-8" standalone="yes"?>
<Relationships xmlns="http://schemas.openxmlformats.org/package/2006/relationships"><Relationship Id="rId8" Type="http://schemas.microsoft.com/office/2007/relationships/diagramDrawing" Target="../diagrams/drawing8.xml"/><Relationship Id="rId3" Type="http://schemas.openxmlformats.org/officeDocument/2006/relationships/hyperlink" Target="#INDICE!A1"/><Relationship Id="rId7" Type="http://schemas.openxmlformats.org/officeDocument/2006/relationships/diagramColors" Target="../diagrams/colors8.xml"/><Relationship Id="rId2" Type="http://schemas.openxmlformats.org/officeDocument/2006/relationships/image" Target="../media/image2.emf"/><Relationship Id="rId1" Type="http://schemas.openxmlformats.org/officeDocument/2006/relationships/image" Target="../media/image10.png"/><Relationship Id="rId6" Type="http://schemas.openxmlformats.org/officeDocument/2006/relationships/diagramQuickStyle" Target="../diagrams/quickStyle8.xml"/><Relationship Id="rId5" Type="http://schemas.openxmlformats.org/officeDocument/2006/relationships/diagramLayout" Target="../diagrams/layout8.xml"/><Relationship Id="rId4" Type="http://schemas.openxmlformats.org/officeDocument/2006/relationships/diagramData" Target="../diagrams/data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1</xdr:col>
      <xdr:colOff>484133</xdr:colOff>
      <xdr:row>7</xdr:row>
      <xdr:rowOff>38100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41308" cy="10572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6</xdr:col>
      <xdr:colOff>9525</xdr:colOff>
      <xdr:row>2</xdr:row>
      <xdr:rowOff>104775</xdr:rowOff>
    </xdr:from>
    <xdr:to>
      <xdr:col>8</xdr:col>
      <xdr:colOff>276225</xdr:colOff>
      <xdr:row>5</xdr:row>
      <xdr:rowOff>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81050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5" name="4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6" name="5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62000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7" name="6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715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7" name="6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9057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5" name="4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7" name="6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5247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6" name="5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81050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6" name="5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81050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6" name="5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81050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4</xdr:col>
      <xdr:colOff>238125</xdr:colOff>
      <xdr:row>2</xdr:row>
      <xdr:rowOff>47625</xdr:rowOff>
    </xdr:from>
    <xdr:to>
      <xdr:col>4</xdr:col>
      <xdr:colOff>1664277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428625"/>
          <a:ext cx="1426152" cy="58102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0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9525</xdr:colOff>
      <xdr:row>8</xdr:row>
      <xdr:rowOff>9525</xdr:rowOff>
    </xdr:to>
    <xdr:pic>
      <xdr:nvPicPr>
        <xdr:cNvPr id="5" name="Picture 3" descr="http://cari.ayto-cartagena.es/images/b.gif"/>
        <xdr:cNvPicPr>
          <a:picLocks noChangeAspect="1" noChangeArrowheads="1"/>
        </xdr:cNvPicPr>
      </xdr:nvPicPr>
      <xdr:blipFill>
        <a:blip xmlns:r="http://schemas.openxmlformats.org/officeDocument/2006/relationships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6" name="5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7" name="6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0100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123825</xdr:rowOff>
    </xdr:from>
    <xdr:to>
      <xdr:col>1</xdr:col>
      <xdr:colOff>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3825"/>
          <a:ext cx="67627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7</xdr:col>
      <xdr:colOff>409575</xdr:colOff>
      <xdr:row>2</xdr:row>
      <xdr:rowOff>66675</xdr:rowOff>
    </xdr:from>
    <xdr:to>
      <xdr:col>10</xdr:col>
      <xdr:colOff>247650</xdr:colOff>
      <xdr:row>5</xdr:row>
      <xdr:rowOff>19050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447675"/>
          <a:ext cx="14859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0100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0100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9057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7" name="6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9057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334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334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4" name="3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123826</xdr:colOff>
      <xdr:row>0</xdr:row>
      <xdr:rowOff>123825</xdr:rowOff>
    </xdr:from>
    <xdr:to>
      <xdr:col>0</xdr:col>
      <xdr:colOff>866776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123825"/>
          <a:ext cx="742950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4</xdr:col>
      <xdr:colOff>447675</xdr:colOff>
      <xdr:row>5</xdr:row>
      <xdr:rowOff>28575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457200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5" name="4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38100</xdr:colOff>
      <xdr:row>2</xdr:row>
      <xdr:rowOff>104775</xdr:rowOff>
    </xdr:from>
    <xdr:to>
      <xdr:col>4</xdr:col>
      <xdr:colOff>304800</xdr:colOff>
      <xdr:row>5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1000125</xdr:colOff>
      <xdr:row>8</xdr:row>
      <xdr:rowOff>42863</xdr:rowOff>
    </xdr:to>
    <xdr:graphicFrame macro="">
      <xdr:nvGraphicFramePr>
        <xdr:cNvPr id="6" name="5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8096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7" name="6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23900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5" name="4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695325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8" name="7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123825</xdr:rowOff>
    </xdr:from>
    <xdr:to>
      <xdr:col>0</xdr:col>
      <xdr:colOff>1085850</xdr:colOff>
      <xdr:row>7</xdr:row>
      <xdr:rowOff>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3825"/>
          <a:ext cx="704850" cy="1209675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2</xdr:col>
      <xdr:colOff>9525</xdr:colOff>
      <xdr:row>2</xdr:row>
      <xdr:rowOff>104775</xdr:rowOff>
    </xdr:from>
    <xdr:to>
      <xdr:col>4</xdr:col>
      <xdr:colOff>276225</xdr:colOff>
      <xdr:row>5</xdr:row>
      <xdr:rowOff>57150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485775"/>
          <a:ext cx="1790700" cy="523875"/>
        </a:xfrm>
        <a:prstGeom prst="rect">
          <a:avLst/>
        </a:prstGeom>
        <a:solidFill>
          <a:srgbClr val="FFFFFF">
            <a:alpha val="0"/>
          </a:srgbClr>
        </a:solidFill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1000125</xdr:colOff>
      <xdr:row>7</xdr:row>
      <xdr:rowOff>42863</xdr:rowOff>
    </xdr:to>
    <xdr:graphicFrame macro="">
      <xdr:nvGraphicFramePr>
        <xdr:cNvPr id="7" name="6 Diagrama">
          <a:hlinkClick xmlns:r="http://schemas.openxmlformats.org/officeDocument/2006/relationships" r:id="rId3"/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6"/>
  <sheetViews>
    <sheetView showGridLines="0" tabSelected="1" workbookViewId="0"/>
  </sheetViews>
  <sheetFormatPr baseColWidth="10" defaultRowHeight="15" x14ac:dyDescent="0.25"/>
  <cols>
    <col min="1" max="1" width="8" customWidth="1"/>
    <col min="2" max="2" width="9.28515625" customWidth="1"/>
    <col min="3" max="3" width="19.140625" customWidth="1"/>
  </cols>
  <sheetData>
    <row r="2" spans="1:9" x14ac:dyDescent="0.25">
      <c r="C2" s="19" t="s">
        <v>98</v>
      </c>
      <c r="G2" s="3" t="s">
        <v>101</v>
      </c>
    </row>
    <row r="3" spans="1:9" x14ac:dyDescent="0.25">
      <c r="C3" s="19" t="s">
        <v>99</v>
      </c>
    </row>
    <row r="4" spans="1:9" x14ac:dyDescent="0.25">
      <c r="C4" s="19" t="s">
        <v>100</v>
      </c>
    </row>
    <row r="6" spans="1:9" ht="21" customHeight="1" x14ac:dyDescent="0.25">
      <c r="C6" s="44" t="s">
        <v>1470</v>
      </c>
      <c r="D6" s="44"/>
      <c r="E6" s="44"/>
      <c r="F6" s="16"/>
      <c r="G6" s="16"/>
      <c r="H6" s="16"/>
      <c r="I6" s="16"/>
    </row>
    <row r="7" spans="1:9" ht="15" customHeight="1" x14ac:dyDescent="0.25">
      <c r="C7" s="40" t="s">
        <v>97</v>
      </c>
      <c r="D7" s="16"/>
      <c r="E7" s="16"/>
      <c r="F7" s="16"/>
      <c r="G7" s="44" t="s">
        <v>1471</v>
      </c>
      <c r="H7" s="44"/>
      <c r="I7" s="44"/>
    </row>
    <row r="8" spans="1:9" ht="7.5" customHeight="1" x14ac:dyDescent="0.25">
      <c r="C8" s="2"/>
    </row>
    <row r="9" spans="1:9" x14ac:dyDescent="0.25">
      <c r="C9" s="18" t="s">
        <v>229</v>
      </c>
    </row>
    <row r="10" spans="1:9" ht="9" customHeight="1" x14ac:dyDescent="0.25"/>
    <row r="11" spans="1:9" ht="15" customHeight="1" x14ac:dyDescent="0.25">
      <c r="A11" s="6"/>
      <c r="B11" s="16" t="s">
        <v>1436</v>
      </c>
      <c r="C11" s="17" t="s">
        <v>102</v>
      </c>
      <c r="D11" s="14"/>
      <c r="E11" s="14"/>
      <c r="F11" s="14"/>
      <c r="G11" s="2" t="s">
        <v>829</v>
      </c>
      <c r="H11" s="5" t="s">
        <v>830</v>
      </c>
    </row>
    <row r="12" spans="1:9" ht="15" customHeight="1" x14ac:dyDescent="0.25">
      <c r="A12" s="6"/>
      <c r="B12" s="16" t="s">
        <v>270</v>
      </c>
      <c r="C12" s="5" t="s">
        <v>152</v>
      </c>
      <c r="D12" s="14"/>
      <c r="E12" s="14"/>
      <c r="F12" s="14"/>
      <c r="G12" s="2" t="s">
        <v>836</v>
      </c>
      <c r="H12" s="5" t="s">
        <v>837</v>
      </c>
    </row>
    <row r="13" spans="1:9" ht="15" customHeight="1" x14ac:dyDescent="0.25">
      <c r="A13" s="6"/>
      <c r="B13" s="16" t="s">
        <v>1437</v>
      </c>
      <c r="C13" s="5" t="s">
        <v>165</v>
      </c>
      <c r="D13" s="14"/>
      <c r="E13" s="14"/>
      <c r="F13" s="14"/>
      <c r="G13" s="2" t="s">
        <v>844</v>
      </c>
      <c r="H13" s="5" t="s">
        <v>845</v>
      </c>
    </row>
    <row r="14" spans="1:9" ht="15" customHeight="1" x14ac:dyDescent="0.25">
      <c r="A14" s="6"/>
      <c r="B14" s="16" t="s">
        <v>181</v>
      </c>
      <c r="C14" s="5" t="s">
        <v>182</v>
      </c>
      <c r="D14" s="14"/>
      <c r="E14" s="14"/>
      <c r="F14" s="14"/>
      <c r="G14" s="2" t="s">
        <v>853</v>
      </c>
      <c r="H14" s="5" t="s">
        <v>854</v>
      </c>
    </row>
    <row r="15" spans="1:9" ht="15" customHeight="1" x14ac:dyDescent="0.25">
      <c r="A15" s="6"/>
      <c r="B15" s="16" t="s">
        <v>1438</v>
      </c>
      <c r="C15" s="5" t="s">
        <v>202</v>
      </c>
      <c r="D15" s="14"/>
      <c r="E15" s="14"/>
      <c r="F15" s="14"/>
      <c r="G15" s="2" t="s">
        <v>883</v>
      </c>
      <c r="H15" s="5" t="s">
        <v>884</v>
      </c>
    </row>
    <row r="16" spans="1:9" ht="15" customHeight="1" x14ac:dyDescent="0.25">
      <c r="A16" s="6"/>
      <c r="B16" s="16" t="s">
        <v>1439</v>
      </c>
      <c r="C16" s="5" t="s">
        <v>224</v>
      </c>
      <c r="D16" s="14"/>
      <c r="E16" s="14"/>
      <c r="F16" s="14"/>
      <c r="G16" s="2" t="s">
        <v>891</v>
      </c>
      <c r="H16" s="5" t="s">
        <v>892</v>
      </c>
    </row>
    <row r="17" spans="1:8" ht="15" customHeight="1" x14ac:dyDescent="0.25">
      <c r="A17" s="6"/>
      <c r="B17" s="16" t="s">
        <v>454</v>
      </c>
      <c r="C17" s="5" t="s">
        <v>455</v>
      </c>
      <c r="D17" s="14"/>
      <c r="E17" s="14"/>
      <c r="F17" s="14"/>
      <c r="G17" s="2" t="s">
        <v>919</v>
      </c>
      <c r="H17" s="5" t="s">
        <v>920</v>
      </c>
    </row>
    <row r="18" spans="1:8" ht="15" customHeight="1" x14ac:dyDescent="0.25">
      <c r="A18" s="6"/>
      <c r="B18" s="16" t="s">
        <v>504</v>
      </c>
      <c r="C18" s="5" t="s">
        <v>505</v>
      </c>
      <c r="D18" s="14"/>
      <c r="E18" s="14"/>
      <c r="F18" s="14"/>
      <c r="G18" s="2" t="s">
        <v>933</v>
      </c>
      <c r="H18" s="5" t="s">
        <v>934</v>
      </c>
    </row>
    <row r="19" spans="1:8" x14ac:dyDescent="0.25">
      <c r="A19" s="6"/>
      <c r="B19" s="16" t="s">
        <v>510</v>
      </c>
      <c r="C19" s="17" t="s">
        <v>511</v>
      </c>
      <c r="D19" s="6"/>
      <c r="E19" s="6"/>
      <c r="F19" s="6"/>
      <c r="G19" s="2" t="s">
        <v>940</v>
      </c>
      <c r="H19" s="5" t="s">
        <v>941</v>
      </c>
    </row>
    <row r="20" spans="1:8" x14ac:dyDescent="0.25">
      <c r="B20" s="16" t="s">
        <v>649</v>
      </c>
      <c r="C20" s="5" t="s">
        <v>650</v>
      </c>
      <c r="G20" s="2" t="s">
        <v>947</v>
      </c>
      <c r="H20" s="5" t="s">
        <v>948</v>
      </c>
    </row>
    <row r="21" spans="1:8" x14ac:dyDescent="0.25">
      <c r="B21" s="16" t="s">
        <v>661</v>
      </c>
      <c r="C21" s="5" t="s">
        <v>662</v>
      </c>
      <c r="G21" s="2" t="s">
        <v>1027</v>
      </c>
      <c r="H21" s="5" t="s">
        <v>1028</v>
      </c>
    </row>
    <row r="22" spans="1:8" x14ac:dyDescent="0.25">
      <c r="B22" s="16" t="s">
        <v>718</v>
      </c>
      <c r="C22" s="5" t="s">
        <v>719</v>
      </c>
      <c r="G22" s="2" t="s">
        <v>1104</v>
      </c>
      <c r="H22" s="5" t="s">
        <v>1105</v>
      </c>
    </row>
    <row r="23" spans="1:8" x14ac:dyDescent="0.25">
      <c r="B23" s="16" t="s">
        <v>731</v>
      </c>
      <c r="C23" s="5" t="s">
        <v>732</v>
      </c>
      <c r="G23" s="2" t="s">
        <v>1137</v>
      </c>
      <c r="H23" s="5" t="s">
        <v>1138</v>
      </c>
    </row>
    <row r="24" spans="1:8" x14ac:dyDescent="0.25">
      <c r="B24" s="16" t="s">
        <v>763</v>
      </c>
      <c r="C24" s="5" t="s">
        <v>764</v>
      </c>
      <c r="G24" s="2" t="s">
        <v>1155</v>
      </c>
      <c r="H24" s="5" t="s">
        <v>1156</v>
      </c>
    </row>
    <row r="25" spans="1:8" x14ac:dyDescent="0.25">
      <c r="B25" s="16" t="s">
        <v>810</v>
      </c>
      <c r="C25" s="5" t="s">
        <v>811</v>
      </c>
      <c r="G25" s="2" t="s">
        <v>1262</v>
      </c>
      <c r="H25" s="5" t="s">
        <v>1263</v>
      </c>
    </row>
    <row r="26" spans="1:8" x14ac:dyDescent="0.25">
      <c r="B26" s="16" t="s">
        <v>821</v>
      </c>
      <c r="C26" s="5" t="s">
        <v>822</v>
      </c>
      <c r="G26" s="2" t="s">
        <v>1271</v>
      </c>
      <c r="H26" s="5" t="s">
        <v>1272</v>
      </c>
    </row>
  </sheetData>
  <mergeCells count="2">
    <mergeCell ref="G7:I7"/>
    <mergeCell ref="C6:E6"/>
  </mergeCells>
  <hyperlinks>
    <hyperlink ref="C7" location="ingresos!A1" display="INGRESOS 2018"/>
    <hyperlink ref="B11" location="'01001'!A1" display=" 01001"/>
    <hyperlink ref="B12" location="'02001'!A1" display=" 02001"/>
    <hyperlink ref="B13" location="'02002'!A1" display=" 02002"/>
    <hyperlink ref="B14" location="'02003'!A1" display=" 02003"/>
    <hyperlink ref="B15" location="'02004'!A1" display=" 02004"/>
    <hyperlink ref="B16" location="'02005'!A1" display=" 02005"/>
    <hyperlink ref="B17" location="'02006'!A1" display=" 02006"/>
    <hyperlink ref="B18" location="'02007'!A1" display=" 02007"/>
    <hyperlink ref="B19" location="'03001'!A1" display=" 03001"/>
    <hyperlink ref="B20" location="'03002'!A1" display=" 03002"/>
    <hyperlink ref="B21" location="'03003'!A1" display=" 03003"/>
    <hyperlink ref="B22" location="'03004'!A1" display=" 03004"/>
    <hyperlink ref="B23" location="'03005'!A1" display=" 03005"/>
    <hyperlink ref="B24" location="'04001'!A1" display=" 04001"/>
    <hyperlink ref="B25" location="'04002'!A1" display=" 04002"/>
    <hyperlink ref="B26" location="'04003'!A1" display=" 04003"/>
    <hyperlink ref="G11" location="'04004'!A1" display=" 04004"/>
    <hyperlink ref="G12" location="'04005'!A1" display=" 04005"/>
    <hyperlink ref="G13" location="'04006'!A1" display=" 04006"/>
    <hyperlink ref="G14" location="'05001'!A1" display=" 05001"/>
    <hyperlink ref="G15" location="'05002'!A1" display=" 05002"/>
    <hyperlink ref="G16" location="'05003'!A1" display=" 05003"/>
    <hyperlink ref="G17" location="'05004'!A1" display=" 05004"/>
    <hyperlink ref="G18" location="'05005'!A1" display=" 05005"/>
    <hyperlink ref="G19" location="'05006'!A1" display=" 05006"/>
    <hyperlink ref="G20" location="'06001'!A1" display=" 06001"/>
    <hyperlink ref="G21" location="'06002'!A1" display=" 06002"/>
    <hyperlink ref="G22" location="'06003'!A1" display=" 06003"/>
    <hyperlink ref="G23" location="'06004'!A1" display=" 06004"/>
    <hyperlink ref="G24" location="'07001'!A1" display=" 07001"/>
    <hyperlink ref="G25" location="'07002'!A1" display=" 07002"/>
    <hyperlink ref="G26" location="'07003'!A1" display=" 07003"/>
    <hyperlink ref="C6" location="'00'!A1" display="RESUMEN POR CAPITULOS"/>
    <hyperlink ref="G7" location="'01'!A1" display="PRESUPUESTO CONSOLIDADO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0"/>
  <sheetViews>
    <sheetView showGridLines="0" workbookViewId="0">
      <selection activeCell="A9" sqref="A9:C30"/>
    </sheetView>
  </sheetViews>
  <sheetFormatPr baseColWidth="10" defaultRowHeight="15" x14ac:dyDescent="0.25"/>
  <cols>
    <col min="1" max="1" width="15.28515625" customWidth="1"/>
    <col min="2" max="2" width="47.1406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8" spans="1:6" s="6" customFormat="1" x14ac:dyDescent="0.25"/>
    <row r="9" spans="1:6" x14ac:dyDescent="0.25">
      <c r="A9" s="42" t="s">
        <v>450</v>
      </c>
      <c r="B9" s="42" t="s">
        <v>224</v>
      </c>
      <c r="C9" s="41"/>
    </row>
    <row r="10" spans="1:6" x14ac:dyDescent="0.25">
      <c r="A10" s="42" t="s">
        <v>451</v>
      </c>
      <c r="B10" s="42" t="s">
        <v>225</v>
      </c>
      <c r="C10" s="41"/>
    </row>
    <row r="11" spans="1:6" x14ac:dyDescent="0.25">
      <c r="A11" t="s">
        <v>243</v>
      </c>
      <c r="B11" t="s">
        <v>143</v>
      </c>
      <c r="C11" s="1">
        <v>15235</v>
      </c>
    </row>
    <row r="12" spans="1:6" x14ac:dyDescent="0.25">
      <c r="A12" t="s">
        <v>262</v>
      </c>
      <c r="B12" t="s">
        <v>141</v>
      </c>
      <c r="C12" s="1">
        <v>20521</v>
      </c>
    </row>
    <row r="13" spans="1:6" x14ac:dyDescent="0.25">
      <c r="A13" t="s">
        <v>242</v>
      </c>
      <c r="B13" t="s">
        <v>140</v>
      </c>
      <c r="C13" s="1">
        <v>60878</v>
      </c>
    </row>
    <row r="14" spans="1:6" x14ac:dyDescent="0.25">
      <c r="A14" t="s">
        <v>241</v>
      </c>
      <c r="B14" t="s">
        <v>139</v>
      </c>
      <c r="C14" s="1">
        <v>20251</v>
      </c>
    </row>
    <row r="15" spans="1:6" x14ac:dyDescent="0.25">
      <c r="A15" t="s">
        <v>240</v>
      </c>
      <c r="B15" t="s">
        <v>138</v>
      </c>
      <c r="C15" s="1">
        <v>61816</v>
      </c>
    </row>
    <row r="16" spans="1:6" x14ac:dyDescent="0.25">
      <c r="A16" t="s">
        <v>239</v>
      </c>
      <c r="B16" t="s">
        <v>137</v>
      </c>
      <c r="C16" s="1">
        <v>113720</v>
      </c>
    </row>
    <row r="17" spans="1:3" x14ac:dyDescent="0.25">
      <c r="A17" t="s">
        <v>273</v>
      </c>
      <c r="B17" t="s">
        <v>136</v>
      </c>
      <c r="C17" s="1">
        <v>19733</v>
      </c>
    </row>
    <row r="18" spans="1:3" x14ac:dyDescent="0.25">
      <c r="A18" t="s">
        <v>274</v>
      </c>
      <c r="B18" t="s">
        <v>135</v>
      </c>
      <c r="C18" s="1">
        <v>29169</v>
      </c>
    </row>
    <row r="19" spans="1:3" x14ac:dyDescent="0.25">
      <c r="A19" t="s">
        <v>332</v>
      </c>
      <c r="B19" t="s">
        <v>148</v>
      </c>
      <c r="C19" s="1">
        <v>19733</v>
      </c>
    </row>
    <row r="20" spans="1:3" x14ac:dyDescent="0.25">
      <c r="A20" t="s">
        <v>333</v>
      </c>
      <c r="B20" t="s">
        <v>135</v>
      </c>
      <c r="C20" s="1">
        <v>29169</v>
      </c>
    </row>
    <row r="21" spans="1:3" x14ac:dyDescent="0.25">
      <c r="A21" t="s">
        <v>238</v>
      </c>
      <c r="B21" t="s">
        <v>134</v>
      </c>
      <c r="C21" s="1">
        <v>33925</v>
      </c>
    </row>
    <row r="22" spans="1:3" x14ac:dyDescent="0.25">
      <c r="A22" t="s">
        <v>334</v>
      </c>
      <c r="B22" t="s">
        <v>147</v>
      </c>
      <c r="C22" s="1">
        <v>6751</v>
      </c>
    </row>
    <row r="23" spans="1:3" x14ac:dyDescent="0.25">
      <c r="A23" t="s">
        <v>275</v>
      </c>
      <c r="B23" t="s">
        <v>133</v>
      </c>
      <c r="C23" s="1">
        <v>6751</v>
      </c>
    </row>
    <row r="24" spans="1:3" x14ac:dyDescent="0.25">
      <c r="A24" t="s">
        <v>237</v>
      </c>
      <c r="B24" t="s">
        <v>132</v>
      </c>
      <c r="C24" s="1">
        <v>94621</v>
      </c>
    </row>
    <row r="25" spans="1:3" x14ac:dyDescent="0.25">
      <c r="A25" t="s">
        <v>249</v>
      </c>
      <c r="B25" t="s">
        <v>121</v>
      </c>
      <c r="C25" s="1">
        <v>17249</v>
      </c>
    </row>
    <row r="26" spans="1:3" x14ac:dyDescent="0.25">
      <c r="A26" t="s">
        <v>352</v>
      </c>
      <c r="B26" t="s">
        <v>157</v>
      </c>
      <c r="C26" s="1">
        <v>17249</v>
      </c>
    </row>
    <row r="27" spans="1:3" x14ac:dyDescent="0.25">
      <c r="A27" t="s">
        <v>254</v>
      </c>
      <c r="B27" t="s">
        <v>131</v>
      </c>
      <c r="C27" s="1">
        <v>100</v>
      </c>
    </row>
    <row r="28" spans="1:3" x14ac:dyDescent="0.25">
      <c r="A28" t="s">
        <v>276</v>
      </c>
      <c r="B28" t="s">
        <v>130</v>
      </c>
      <c r="C28" s="1">
        <v>100</v>
      </c>
    </row>
    <row r="29" spans="1:3" x14ac:dyDescent="0.25">
      <c r="B29" s="42" t="s">
        <v>452</v>
      </c>
      <c r="C29" s="41">
        <f>SUM(C11:C28)</f>
        <v>566971</v>
      </c>
    </row>
    <row r="30" spans="1:3" x14ac:dyDescent="0.25">
      <c r="B30" s="42" t="s">
        <v>453</v>
      </c>
      <c r="C30" s="41">
        <f>C29</f>
        <v>566971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38"/>
  <sheetViews>
    <sheetView showGridLines="0" topLeftCell="A7" workbookViewId="0">
      <selection activeCell="A9" sqref="A9:C138"/>
    </sheetView>
  </sheetViews>
  <sheetFormatPr baseColWidth="10" defaultRowHeight="15" x14ac:dyDescent="0.25"/>
  <cols>
    <col min="1" max="1" width="15.5703125" customWidth="1"/>
    <col min="2" max="2" width="48.8554687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8" spans="1:6" s="6" customFormat="1" x14ac:dyDescent="0.25"/>
    <row r="9" spans="1:6" x14ac:dyDescent="0.25">
      <c r="A9" s="42" t="s">
        <v>454</v>
      </c>
      <c r="B9" s="42" t="s">
        <v>455</v>
      </c>
      <c r="C9" s="41"/>
    </row>
    <row r="10" spans="1:6" x14ac:dyDescent="0.25">
      <c r="A10" s="42" t="s">
        <v>456</v>
      </c>
      <c r="B10" s="42" t="s">
        <v>457</v>
      </c>
      <c r="C10" s="41"/>
    </row>
    <row r="11" spans="1:6" x14ac:dyDescent="0.25">
      <c r="A11" t="s">
        <v>261</v>
      </c>
      <c r="B11" t="s">
        <v>163</v>
      </c>
      <c r="C11" s="1">
        <v>120</v>
      </c>
    </row>
    <row r="12" spans="1:6" x14ac:dyDescent="0.25">
      <c r="A12" t="s">
        <v>259</v>
      </c>
      <c r="B12" t="s">
        <v>185</v>
      </c>
      <c r="C12" s="1">
        <v>2000</v>
      </c>
    </row>
    <row r="13" spans="1:6" x14ac:dyDescent="0.25">
      <c r="A13" t="s">
        <v>276</v>
      </c>
      <c r="B13" t="s">
        <v>130</v>
      </c>
      <c r="C13" s="1">
        <v>20000</v>
      </c>
    </row>
    <row r="14" spans="1:6" x14ac:dyDescent="0.25">
      <c r="A14" t="s">
        <v>258</v>
      </c>
      <c r="B14" t="s">
        <v>192</v>
      </c>
      <c r="C14" s="1">
        <v>3000</v>
      </c>
    </row>
    <row r="15" spans="1:6" x14ac:dyDescent="0.25">
      <c r="B15" s="42" t="s">
        <v>458</v>
      </c>
      <c r="C15" s="41">
        <f>SUM(C11:C14)</f>
        <v>25120</v>
      </c>
    </row>
    <row r="16" spans="1:6" x14ac:dyDescent="0.25">
      <c r="A16" s="42" t="s">
        <v>459</v>
      </c>
      <c r="B16" s="42" t="s">
        <v>460</v>
      </c>
      <c r="C16" s="41"/>
    </row>
    <row r="17" spans="1:3" x14ac:dyDescent="0.25">
      <c r="A17" t="s">
        <v>242</v>
      </c>
      <c r="B17" t="s">
        <v>140</v>
      </c>
      <c r="C17" s="1">
        <v>8698</v>
      </c>
    </row>
    <row r="18" spans="1:3" x14ac:dyDescent="0.25">
      <c r="A18" t="s">
        <v>241</v>
      </c>
      <c r="B18" t="s">
        <v>139</v>
      </c>
      <c r="C18" s="1">
        <v>1560</v>
      </c>
    </row>
    <row r="19" spans="1:3" x14ac:dyDescent="0.25">
      <c r="A19" t="s">
        <v>240</v>
      </c>
      <c r="B19" t="s">
        <v>138</v>
      </c>
      <c r="C19" s="1">
        <v>5085</v>
      </c>
    </row>
    <row r="20" spans="1:3" x14ac:dyDescent="0.25">
      <c r="A20" t="s">
        <v>239</v>
      </c>
      <c r="B20" t="s">
        <v>137</v>
      </c>
      <c r="C20" s="1">
        <v>9499</v>
      </c>
    </row>
    <row r="21" spans="1:3" x14ac:dyDescent="0.25">
      <c r="A21" t="s">
        <v>238</v>
      </c>
      <c r="B21" t="s">
        <v>134</v>
      </c>
      <c r="C21" s="1">
        <v>3376</v>
      </c>
    </row>
    <row r="22" spans="1:3" x14ac:dyDescent="0.25">
      <c r="A22" t="s">
        <v>237</v>
      </c>
      <c r="B22" t="s">
        <v>132</v>
      </c>
      <c r="C22" s="1">
        <v>8543</v>
      </c>
    </row>
    <row r="23" spans="1:3" x14ac:dyDescent="0.25">
      <c r="A23" t="s">
        <v>236</v>
      </c>
      <c r="B23" t="s">
        <v>116</v>
      </c>
      <c r="C23" s="1">
        <v>1227</v>
      </c>
    </row>
    <row r="24" spans="1:3" x14ac:dyDescent="0.25">
      <c r="B24" s="42" t="s">
        <v>461</v>
      </c>
      <c r="C24" s="41">
        <f>SUM(C17:C23)</f>
        <v>37988</v>
      </c>
    </row>
    <row r="25" spans="1:3" x14ac:dyDescent="0.25">
      <c r="A25" s="42" t="s">
        <v>462</v>
      </c>
      <c r="B25" s="42" t="s">
        <v>463</v>
      </c>
      <c r="C25" s="41"/>
    </row>
    <row r="26" spans="1:3" x14ac:dyDescent="0.25">
      <c r="A26" t="s">
        <v>464</v>
      </c>
      <c r="B26" t="s">
        <v>465</v>
      </c>
      <c r="C26" s="1">
        <v>50000</v>
      </c>
    </row>
    <row r="27" spans="1:3" x14ac:dyDescent="0.25">
      <c r="B27" s="42" t="s">
        <v>466</v>
      </c>
      <c r="C27" s="41">
        <f>SUM(C26:C26)</f>
        <v>50000</v>
      </c>
    </row>
    <row r="28" spans="1:3" x14ac:dyDescent="0.25">
      <c r="A28" s="42" t="s">
        <v>467</v>
      </c>
      <c r="B28" s="42" t="s">
        <v>468</v>
      </c>
      <c r="C28" s="41"/>
    </row>
    <row r="29" spans="1:3" x14ac:dyDescent="0.25">
      <c r="A29" t="s">
        <v>469</v>
      </c>
      <c r="B29" t="s">
        <v>465</v>
      </c>
      <c r="C29" s="1">
        <v>1820000</v>
      </c>
    </row>
    <row r="30" spans="1:3" x14ac:dyDescent="0.25">
      <c r="B30" s="42" t="s">
        <v>470</v>
      </c>
      <c r="C30" s="41">
        <f>SUM(C29:C29)</f>
        <v>1820000</v>
      </c>
    </row>
    <row r="31" spans="1:3" x14ac:dyDescent="0.25">
      <c r="A31" s="42" t="s">
        <v>471</v>
      </c>
      <c r="B31" s="42" t="s">
        <v>472</v>
      </c>
      <c r="C31" s="41"/>
    </row>
    <row r="32" spans="1:3" x14ac:dyDescent="0.25">
      <c r="A32" t="s">
        <v>473</v>
      </c>
      <c r="B32" t="s">
        <v>474</v>
      </c>
      <c r="C32" s="1">
        <v>500000</v>
      </c>
    </row>
    <row r="33" spans="1:3" x14ac:dyDescent="0.25">
      <c r="B33" s="42" t="s">
        <v>475</v>
      </c>
      <c r="C33" s="41">
        <f>SUM(C32:C32)</f>
        <v>500000</v>
      </c>
    </row>
    <row r="34" spans="1:3" x14ac:dyDescent="0.25">
      <c r="A34" s="42" t="s">
        <v>476</v>
      </c>
      <c r="B34" s="42" t="s">
        <v>477</v>
      </c>
      <c r="C34" s="41"/>
    </row>
    <row r="35" spans="1:3" x14ac:dyDescent="0.25">
      <c r="A35" t="s">
        <v>243</v>
      </c>
      <c r="B35" t="s">
        <v>143</v>
      </c>
      <c r="C35" s="1">
        <v>45704</v>
      </c>
    </row>
    <row r="36" spans="1:3" x14ac:dyDescent="0.25">
      <c r="A36" t="s">
        <v>241</v>
      </c>
      <c r="B36" t="s">
        <v>139</v>
      </c>
      <c r="C36" s="1">
        <v>14651</v>
      </c>
    </row>
    <row r="37" spans="1:3" x14ac:dyDescent="0.25">
      <c r="A37" t="s">
        <v>240</v>
      </c>
      <c r="B37" t="s">
        <v>138</v>
      </c>
      <c r="C37" s="1">
        <v>36819</v>
      </c>
    </row>
    <row r="38" spans="1:3" x14ac:dyDescent="0.25">
      <c r="A38" t="s">
        <v>239</v>
      </c>
      <c r="B38" t="s">
        <v>137</v>
      </c>
      <c r="C38" s="1">
        <v>70754</v>
      </c>
    </row>
    <row r="39" spans="1:3" x14ac:dyDescent="0.25">
      <c r="A39" t="s">
        <v>238</v>
      </c>
      <c r="B39" t="s">
        <v>134</v>
      </c>
      <c r="C39" s="1">
        <v>10438</v>
      </c>
    </row>
    <row r="40" spans="1:3" x14ac:dyDescent="0.25">
      <c r="A40" t="s">
        <v>237</v>
      </c>
      <c r="B40" t="s">
        <v>132</v>
      </c>
      <c r="C40" s="1">
        <v>51715</v>
      </c>
    </row>
    <row r="41" spans="1:3" x14ac:dyDescent="0.25">
      <c r="A41" t="s">
        <v>478</v>
      </c>
      <c r="B41" t="s">
        <v>479</v>
      </c>
      <c r="C41" s="1">
        <v>140000</v>
      </c>
    </row>
    <row r="42" spans="1:3" x14ac:dyDescent="0.25">
      <c r="B42" s="42" t="s">
        <v>480</v>
      </c>
      <c r="C42" s="41">
        <f>SUM(C35:C41)</f>
        <v>370081</v>
      </c>
    </row>
    <row r="43" spans="1:3" x14ac:dyDescent="0.25">
      <c r="A43" s="42" t="s">
        <v>481</v>
      </c>
      <c r="B43" s="42" t="s">
        <v>482</v>
      </c>
      <c r="C43" s="41"/>
    </row>
    <row r="44" spans="1:3" x14ac:dyDescent="0.25">
      <c r="A44" t="s">
        <v>243</v>
      </c>
      <c r="B44" t="s">
        <v>143</v>
      </c>
      <c r="C44" s="1">
        <v>45704</v>
      </c>
    </row>
    <row r="45" spans="1:3" x14ac:dyDescent="0.25">
      <c r="A45" t="s">
        <v>272</v>
      </c>
      <c r="B45" t="s">
        <v>142</v>
      </c>
      <c r="C45" s="1">
        <v>133965</v>
      </c>
    </row>
    <row r="46" spans="1:3" x14ac:dyDescent="0.25">
      <c r="A46" t="s">
        <v>262</v>
      </c>
      <c r="B46" t="s">
        <v>141</v>
      </c>
      <c r="C46" s="1">
        <v>51301</v>
      </c>
    </row>
    <row r="47" spans="1:3" x14ac:dyDescent="0.25">
      <c r="A47" t="s">
        <v>242</v>
      </c>
      <c r="B47" t="s">
        <v>140</v>
      </c>
      <c r="C47" s="1">
        <v>17394</v>
      </c>
    </row>
    <row r="48" spans="1:3" x14ac:dyDescent="0.25">
      <c r="A48" t="s">
        <v>241</v>
      </c>
      <c r="B48" t="s">
        <v>139</v>
      </c>
      <c r="C48" s="1">
        <v>54879</v>
      </c>
    </row>
    <row r="49" spans="1:3" x14ac:dyDescent="0.25">
      <c r="A49" t="s">
        <v>240</v>
      </c>
      <c r="B49" t="s">
        <v>138</v>
      </c>
      <c r="C49" s="1">
        <v>164211</v>
      </c>
    </row>
    <row r="50" spans="1:3" x14ac:dyDescent="0.25">
      <c r="A50" t="s">
        <v>239</v>
      </c>
      <c r="B50" t="s">
        <v>137</v>
      </c>
      <c r="C50" s="1">
        <v>278459</v>
      </c>
    </row>
    <row r="51" spans="1:3" x14ac:dyDescent="0.25">
      <c r="A51" t="s">
        <v>273</v>
      </c>
      <c r="B51" t="s">
        <v>136</v>
      </c>
      <c r="C51" s="1">
        <v>13261</v>
      </c>
    </row>
    <row r="52" spans="1:3" x14ac:dyDescent="0.25">
      <c r="A52" t="s">
        <v>274</v>
      </c>
      <c r="B52" t="s">
        <v>135</v>
      </c>
      <c r="C52" s="1">
        <v>17497</v>
      </c>
    </row>
    <row r="53" spans="1:3" x14ac:dyDescent="0.25">
      <c r="A53" t="s">
        <v>332</v>
      </c>
      <c r="B53" t="s">
        <v>148</v>
      </c>
      <c r="C53" s="1">
        <v>65302</v>
      </c>
    </row>
    <row r="54" spans="1:3" x14ac:dyDescent="0.25">
      <c r="A54" t="s">
        <v>333</v>
      </c>
      <c r="B54" t="s">
        <v>135</v>
      </c>
      <c r="C54" s="1">
        <v>89702</v>
      </c>
    </row>
    <row r="55" spans="1:3" x14ac:dyDescent="0.25">
      <c r="A55" t="s">
        <v>238</v>
      </c>
      <c r="B55" t="s">
        <v>134</v>
      </c>
      <c r="C55" s="1">
        <v>68679</v>
      </c>
    </row>
    <row r="56" spans="1:3" x14ac:dyDescent="0.25">
      <c r="A56" t="s">
        <v>334</v>
      </c>
      <c r="B56" t="s">
        <v>147</v>
      </c>
      <c r="C56" s="1">
        <v>17118</v>
      </c>
    </row>
    <row r="57" spans="1:3" x14ac:dyDescent="0.25">
      <c r="A57" t="s">
        <v>275</v>
      </c>
      <c r="B57" t="s">
        <v>133</v>
      </c>
      <c r="C57" s="1">
        <v>3411</v>
      </c>
    </row>
    <row r="58" spans="1:3" x14ac:dyDescent="0.25">
      <c r="A58" t="s">
        <v>237</v>
      </c>
      <c r="B58" t="s">
        <v>132</v>
      </c>
      <c r="C58" s="1">
        <v>236185</v>
      </c>
    </row>
    <row r="59" spans="1:3" x14ac:dyDescent="0.25">
      <c r="A59" t="s">
        <v>249</v>
      </c>
      <c r="B59" t="s">
        <v>121</v>
      </c>
      <c r="C59" s="1">
        <v>54121</v>
      </c>
    </row>
    <row r="60" spans="1:3" x14ac:dyDescent="0.25">
      <c r="A60" t="s">
        <v>352</v>
      </c>
      <c r="B60" t="s">
        <v>157</v>
      </c>
      <c r="C60" s="1">
        <v>10590</v>
      </c>
    </row>
    <row r="61" spans="1:3" x14ac:dyDescent="0.25">
      <c r="A61" t="s">
        <v>236</v>
      </c>
      <c r="B61" t="s">
        <v>116</v>
      </c>
      <c r="C61" s="1">
        <v>2453</v>
      </c>
    </row>
    <row r="62" spans="1:3" x14ac:dyDescent="0.25">
      <c r="A62" t="s">
        <v>483</v>
      </c>
      <c r="B62" t="s">
        <v>484</v>
      </c>
      <c r="C62" s="1">
        <v>100000</v>
      </c>
    </row>
    <row r="63" spans="1:3" x14ac:dyDescent="0.25">
      <c r="B63" s="42" t="s">
        <v>485</v>
      </c>
      <c r="C63" s="41">
        <f>SUM(C44:C62)</f>
        <v>1424232</v>
      </c>
    </row>
    <row r="64" spans="1:3" x14ac:dyDescent="0.25">
      <c r="A64" s="42" t="s">
        <v>486</v>
      </c>
      <c r="B64" s="42" t="s">
        <v>487</v>
      </c>
      <c r="C64" s="41"/>
    </row>
    <row r="65" spans="1:3" x14ac:dyDescent="0.25">
      <c r="A65" t="s">
        <v>243</v>
      </c>
      <c r="B65" t="s">
        <v>143</v>
      </c>
      <c r="C65" s="1">
        <v>15235</v>
      </c>
    </row>
    <row r="66" spans="1:3" x14ac:dyDescent="0.25">
      <c r="A66" t="s">
        <v>241</v>
      </c>
      <c r="B66" t="s">
        <v>139</v>
      </c>
      <c r="C66" s="1">
        <v>6447</v>
      </c>
    </row>
    <row r="67" spans="1:3" x14ac:dyDescent="0.25">
      <c r="A67" t="s">
        <v>240</v>
      </c>
      <c r="B67" t="s">
        <v>138</v>
      </c>
      <c r="C67" s="1">
        <v>12627</v>
      </c>
    </row>
    <row r="68" spans="1:3" x14ac:dyDescent="0.25">
      <c r="A68" t="s">
        <v>239</v>
      </c>
      <c r="B68" t="s">
        <v>137</v>
      </c>
      <c r="C68" s="1">
        <v>24843</v>
      </c>
    </row>
    <row r="69" spans="1:3" x14ac:dyDescent="0.25">
      <c r="A69" t="s">
        <v>332</v>
      </c>
      <c r="B69" t="s">
        <v>148</v>
      </c>
      <c r="C69" s="1">
        <v>14854</v>
      </c>
    </row>
    <row r="70" spans="1:3" x14ac:dyDescent="0.25">
      <c r="A70" t="s">
        <v>333</v>
      </c>
      <c r="B70" t="s">
        <v>135</v>
      </c>
      <c r="C70" s="1">
        <v>18819</v>
      </c>
    </row>
    <row r="71" spans="1:3" x14ac:dyDescent="0.25">
      <c r="A71" t="s">
        <v>238</v>
      </c>
      <c r="B71" t="s">
        <v>134</v>
      </c>
      <c r="C71" s="1">
        <v>3480</v>
      </c>
    </row>
    <row r="72" spans="1:3" x14ac:dyDescent="0.25">
      <c r="A72" t="s">
        <v>334</v>
      </c>
      <c r="B72" t="s">
        <v>147</v>
      </c>
      <c r="C72" s="1">
        <v>3445</v>
      </c>
    </row>
    <row r="73" spans="1:3" x14ac:dyDescent="0.25">
      <c r="A73" t="s">
        <v>237</v>
      </c>
      <c r="B73" t="s">
        <v>132</v>
      </c>
      <c r="C73" s="1">
        <v>18160</v>
      </c>
    </row>
    <row r="74" spans="1:3" x14ac:dyDescent="0.25">
      <c r="A74" t="s">
        <v>249</v>
      </c>
      <c r="B74" t="s">
        <v>121</v>
      </c>
      <c r="C74" s="1">
        <v>11505</v>
      </c>
    </row>
    <row r="75" spans="1:3" x14ac:dyDescent="0.25">
      <c r="A75" t="s">
        <v>488</v>
      </c>
      <c r="B75" t="s">
        <v>489</v>
      </c>
      <c r="C75" s="1">
        <v>50000</v>
      </c>
    </row>
    <row r="76" spans="1:3" x14ac:dyDescent="0.25">
      <c r="B76" s="42" t="s">
        <v>490</v>
      </c>
      <c r="C76" s="41">
        <f>SUM(C65:C75)</f>
        <v>179415</v>
      </c>
    </row>
    <row r="77" spans="1:3" x14ac:dyDescent="0.25">
      <c r="A77" s="42" t="s">
        <v>491</v>
      </c>
      <c r="B77" s="42" t="s">
        <v>492</v>
      </c>
      <c r="C77" s="41"/>
    </row>
    <row r="78" spans="1:3" x14ac:dyDescent="0.25">
      <c r="A78" t="s">
        <v>243</v>
      </c>
      <c r="B78" t="s">
        <v>143</v>
      </c>
      <c r="C78" s="1">
        <v>15235</v>
      </c>
    </row>
    <row r="79" spans="1:3" x14ac:dyDescent="0.25">
      <c r="A79" t="s">
        <v>272</v>
      </c>
      <c r="B79" t="s">
        <v>142</v>
      </c>
      <c r="C79" s="1">
        <v>13397</v>
      </c>
    </row>
    <row r="80" spans="1:3" x14ac:dyDescent="0.25">
      <c r="A80" t="s">
        <v>262</v>
      </c>
      <c r="B80" t="s">
        <v>141</v>
      </c>
      <c r="C80" s="1">
        <v>51301</v>
      </c>
    </row>
    <row r="81" spans="1:3" x14ac:dyDescent="0.25">
      <c r="A81" t="s">
        <v>241</v>
      </c>
      <c r="B81" t="s">
        <v>139</v>
      </c>
      <c r="C81" s="1">
        <v>17117</v>
      </c>
    </row>
    <row r="82" spans="1:3" x14ac:dyDescent="0.25">
      <c r="A82" t="s">
        <v>240</v>
      </c>
      <c r="B82" t="s">
        <v>138</v>
      </c>
      <c r="C82" s="1">
        <v>55778</v>
      </c>
    </row>
    <row r="83" spans="1:3" x14ac:dyDescent="0.25">
      <c r="A83" t="s">
        <v>239</v>
      </c>
      <c r="B83" t="s">
        <v>137</v>
      </c>
      <c r="C83" s="1">
        <v>99598</v>
      </c>
    </row>
    <row r="84" spans="1:3" x14ac:dyDescent="0.25">
      <c r="A84" t="s">
        <v>273</v>
      </c>
      <c r="B84" t="s">
        <v>136</v>
      </c>
      <c r="C84" s="1">
        <v>10256</v>
      </c>
    </row>
    <row r="85" spans="1:3" x14ac:dyDescent="0.25">
      <c r="A85" t="s">
        <v>274</v>
      </c>
      <c r="B85" t="s">
        <v>135</v>
      </c>
      <c r="C85" s="1">
        <v>16851</v>
      </c>
    </row>
    <row r="86" spans="1:3" x14ac:dyDescent="0.25">
      <c r="A86" t="s">
        <v>332</v>
      </c>
      <c r="B86" t="s">
        <v>148</v>
      </c>
      <c r="C86" s="1">
        <v>52615</v>
      </c>
    </row>
    <row r="87" spans="1:3" x14ac:dyDescent="0.25">
      <c r="A87" t="s">
        <v>333</v>
      </c>
      <c r="B87" t="s">
        <v>135</v>
      </c>
      <c r="C87" s="1">
        <v>78286</v>
      </c>
    </row>
    <row r="88" spans="1:3" x14ac:dyDescent="0.25">
      <c r="A88" t="s">
        <v>238</v>
      </c>
      <c r="B88" t="s">
        <v>134</v>
      </c>
      <c r="C88" s="1">
        <v>23972</v>
      </c>
    </row>
    <row r="89" spans="1:3" x14ac:dyDescent="0.25">
      <c r="A89" t="s">
        <v>334</v>
      </c>
      <c r="B89" t="s">
        <v>147</v>
      </c>
      <c r="C89" s="1">
        <v>16945</v>
      </c>
    </row>
    <row r="90" spans="1:3" x14ac:dyDescent="0.25">
      <c r="A90" t="s">
        <v>275</v>
      </c>
      <c r="B90" t="s">
        <v>133</v>
      </c>
      <c r="C90" s="1">
        <v>3376</v>
      </c>
    </row>
    <row r="91" spans="1:3" x14ac:dyDescent="0.25">
      <c r="A91" t="s">
        <v>237</v>
      </c>
      <c r="B91" t="s">
        <v>132</v>
      </c>
      <c r="C91" s="1">
        <v>80140</v>
      </c>
    </row>
    <row r="92" spans="1:3" x14ac:dyDescent="0.25">
      <c r="A92" t="s">
        <v>249</v>
      </c>
      <c r="B92" t="s">
        <v>121</v>
      </c>
      <c r="C92" s="1">
        <v>45823</v>
      </c>
    </row>
    <row r="93" spans="1:3" x14ac:dyDescent="0.25">
      <c r="A93" t="s">
        <v>352</v>
      </c>
      <c r="B93" t="s">
        <v>157</v>
      </c>
      <c r="C93" s="1">
        <v>9448</v>
      </c>
    </row>
    <row r="94" spans="1:3" x14ac:dyDescent="0.25">
      <c r="A94" t="s">
        <v>493</v>
      </c>
      <c r="B94" t="s">
        <v>216</v>
      </c>
      <c r="C94" s="1">
        <v>26275</v>
      </c>
    </row>
    <row r="95" spans="1:3" x14ac:dyDescent="0.25">
      <c r="B95" s="42" t="s">
        <v>494</v>
      </c>
      <c r="C95" s="41">
        <f>SUM(C78:C94)</f>
        <v>616413</v>
      </c>
    </row>
    <row r="96" spans="1:3" x14ac:dyDescent="0.25">
      <c r="A96" s="42" t="s">
        <v>495</v>
      </c>
      <c r="B96" s="42" t="s">
        <v>496</v>
      </c>
      <c r="C96" s="41"/>
    </row>
    <row r="97" spans="1:3" x14ac:dyDescent="0.25">
      <c r="A97" t="s">
        <v>243</v>
      </c>
      <c r="B97" t="s">
        <v>143</v>
      </c>
      <c r="C97" s="1">
        <v>60939</v>
      </c>
    </row>
    <row r="98" spans="1:3" x14ac:dyDescent="0.25">
      <c r="A98" t="s">
        <v>272</v>
      </c>
      <c r="B98" t="s">
        <v>142</v>
      </c>
      <c r="C98" s="1">
        <v>26794</v>
      </c>
    </row>
    <row r="99" spans="1:3" x14ac:dyDescent="0.25">
      <c r="A99" t="s">
        <v>242</v>
      </c>
      <c r="B99" t="s">
        <v>140</v>
      </c>
      <c r="C99" s="1">
        <v>95664</v>
      </c>
    </row>
    <row r="100" spans="1:3" x14ac:dyDescent="0.25">
      <c r="A100" t="s">
        <v>241</v>
      </c>
      <c r="B100" t="s">
        <v>139</v>
      </c>
      <c r="C100" s="1">
        <v>39904</v>
      </c>
    </row>
    <row r="101" spans="1:3" x14ac:dyDescent="0.25">
      <c r="A101" t="s">
        <v>240</v>
      </c>
      <c r="B101" t="s">
        <v>138</v>
      </c>
      <c r="C101" s="1">
        <v>118650</v>
      </c>
    </row>
    <row r="102" spans="1:3" x14ac:dyDescent="0.25">
      <c r="A102" t="s">
        <v>239</v>
      </c>
      <c r="B102" t="s">
        <v>137</v>
      </c>
      <c r="C102" s="1">
        <v>214709</v>
      </c>
    </row>
    <row r="103" spans="1:3" x14ac:dyDescent="0.25">
      <c r="A103" t="s">
        <v>332</v>
      </c>
      <c r="B103" t="s">
        <v>148</v>
      </c>
      <c r="C103" s="1">
        <v>37386</v>
      </c>
    </row>
    <row r="104" spans="1:3" x14ac:dyDescent="0.25">
      <c r="A104" t="s">
        <v>333</v>
      </c>
      <c r="B104" t="s">
        <v>135</v>
      </c>
      <c r="C104" s="1">
        <v>58336</v>
      </c>
    </row>
    <row r="105" spans="1:3" x14ac:dyDescent="0.25">
      <c r="A105" t="s">
        <v>238</v>
      </c>
      <c r="B105" t="s">
        <v>134</v>
      </c>
      <c r="C105" s="1">
        <v>57932</v>
      </c>
    </row>
    <row r="106" spans="1:3" x14ac:dyDescent="0.25">
      <c r="A106" t="s">
        <v>334</v>
      </c>
      <c r="B106" t="s">
        <v>147</v>
      </c>
      <c r="C106" s="1">
        <v>13501</v>
      </c>
    </row>
    <row r="107" spans="1:3" x14ac:dyDescent="0.25">
      <c r="A107" t="s">
        <v>237</v>
      </c>
      <c r="B107" t="s">
        <v>132</v>
      </c>
      <c r="C107" s="1">
        <v>178558</v>
      </c>
    </row>
    <row r="108" spans="1:3" x14ac:dyDescent="0.25">
      <c r="A108" t="s">
        <v>249</v>
      </c>
      <c r="B108" t="s">
        <v>121</v>
      </c>
      <c r="C108" s="1">
        <v>33853</v>
      </c>
    </row>
    <row r="109" spans="1:3" x14ac:dyDescent="0.25">
      <c r="A109" t="s">
        <v>236</v>
      </c>
      <c r="B109" t="s">
        <v>116</v>
      </c>
      <c r="C109" s="1">
        <v>1227</v>
      </c>
    </row>
    <row r="110" spans="1:3" x14ac:dyDescent="0.25">
      <c r="B110" s="42" t="s">
        <v>497</v>
      </c>
      <c r="C110" s="41">
        <f>SUM(C97:C109)</f>
        <v>937453</v>
      </c>
    </row>
    <row r="111" spans="1:3" x14ac:dyDescent="0.25">
      <c r="A111" s="42" t="s">
        <v>498</v>
      </c>
      <c r="B111" s="42" t="s">
        <v>499</v>
      </c>
      <c r="C111" s="41"/>
    </row>
    <row r="112" spans="1:3" x14ac:dyDescent="0.25">
      <c r="A112" t="s">
        <v>243</v>
      </c>
      <c r="B112" t="s">
        <v>143</v>
      </c>
      <c r="C112" s="1">
        <v>15235</v>
      </c>
    </row>
    <row r="113" spans="1:3" x14ac:dyDescent="0.25">
      <c r="A113" t="s">
        <v>262</v>
      </c>
      <c r="B113" t="s">
        <v>141</v>
      </c>
      <c r="C113" s="1">
        <v>41042</v>
      </c>
    </row>
    <row r="114" spans="1:3" x14ac:dyDescent="0.25">
      <c r="A114" t="s">
        <v>242</v>
      </c>
      <c r="B114" t="s">
        <v>140</v>
      </c>
      <c r="C114" s="1">
        <v>60878</v>
      </c>
    </row>
    <row r="115" spans="1:3" x14ac:dyDescent="0.25">
      <c r="A115" t="s">
        <v>241</v>
      </c>
      <c r="B115" t="s">
        <v>139</v>
      </c>
      <c r="C115" s="1">
        <v>33268</v>
      </c>
    </row>
    <row r="116" spans="1:3" x14ac:dyDescent="0.25">
      <c r="A116" t="s">
        <v>240</v>
      </c>
      <c r="B116" t="s">
        <v>138</v>
      </c>
      <c r="C116" s="1">
        <v>79036</v>
      </c>
    </row>
    <row r="117" spans="1:3" x14ac:dyDescent="0.25">
      <c r="A117" t="s">
        <v>239</v>
      </c>
      <c r="B117" t="s">
        <v>137</v>
      </c>
      <c r="C117" s="1">
        <v>147307</v>
      </c>
    </row>
    <row r="118" spans="1:3" x14ac:dyDescent="0.25">
      <c r="A118" t="s">
        <v>332</v>
      </c>
      <c r="B118" t="s">
        <v>148</v>
      </c>
      <c r="C118" s="1">
        <v>37127</v>
      </c>
    </row>
    <row r="119" spans="1:3" x14ac:dyDescent="0.25">
      <c r="A119" t="s">
        <v>333</v>
      </c>
      <c r="B119" t="s">
        <v>135</v>
      </c>
      <c r="C119" s="1">
        <v>58336</v>
      </c>
    </row>
    <row r="120" spans="1:3" x14ac:dyDescent="0.25">
      <c r="A120" t="s">
        <v>238</v>
      </c>
      <c r="B120" t="s">
        <v>134</v>
      </c>
      <c r="C120" s="1">
        <v>40745</v>
      </c>
    </row>
    <row r="121" spans="1:3" x14ac:dyDescent="0.25">
      <c r="A121" t="s">
        <v>334</v>
      </c>
      <c r="B121" t="s">
        <v>147</v>
      </c>
      <c r="C121" s="1">
        <v>13501</v>
      </c>
    </row>
    <row r="122" spans="1:3" x14ac:dyDescent="0.25">
      <c r="A122" t="s">
        <v>237</v>
      </c>
      <c r="B122" t="s">
        <v>132</v>
      </c>
      <c r="C122" s="1">
        <v>121053</v>
      </c>
    </row>
    <row r="123" spans="1:3" x14ac:dyDescent="0.25">
      <c r="A123" t="s">
        <v>249</v>
      </c>
      <c r="B123" t="s">
        <v>121</v>
      </c>
      <c r="C123" s="1">
        <v>33772</v>
      </c>
    </row>
    <row r="124" spans="1:3" x14ac:dyDescent="0.25">
      <c r="B124" s="42" t="s">
        <v>500</v>
      </c>
      <c r="C124" s="41">
        <f>SUM(C112:C123)</f>
        <v>681300</v>
      </c>
    </row>
    <row r="125" spans="1:3" x14ac:dyDescent="0.25">
      <c r="A125" s="42" t="s">
        <v>268</v>
      </c>
      <c r="B125" s="42" t="s">
        <v>146</v>
      </c>
      <c r="C125" s="41"/>
    </row>
    <row r="126" spans="1:3" x14ac:dyDescent="0.25">
      <c r="A126" t="s">
        <v>501</v>
      </c>
      <c r="B126" t="s">
        <v>136</v>
      </c>
      <c r="C126" s="1">
        <v>16117</v>
      </c>
    </row>
    <row r="127" spans="1:3" x14ac:dyDescent="0.25">
      <c r="A127" t="s">
        <v>502</v>
      </c>
      <c r="B127" t="s">
        <v>135</v>
      </c>
      <c r="C127" s="1">
        <v>45372</v>
      </c>
    </row>
    <row r="128" spans="1:3" x14ac:dyDescent="0.25">
      <c r="A128" t="s">
        <v>243</v>
      </c>
      <c r="B128" t="s">
        <v>143</v>
      </c>
      <c r="C128" s="1">
        <v>15235</v>
      </c>
    </row>
    <row r="129" spans="1:3" x14ac:dyDescent="0.25">
      <c r="A129" t="s">
        <v>242</v>
      </c>
      <c r="B129" t="s">
        <v>140</v>
      </c>
      <c r="C129" s="1">
        <v>17394</v>
      </c>
    </row>
    <row r="130" spans="1:3" x14ac:dyDescent="0.25">
      <c r="A130" t="s">
        <v>241</v>
      </c>
      <c r="B130" t="s">
        <v>139</v>
      </c>
      <c r="C130" s="1">
        <v>10672</v>
      </c>
    </row>
    <row r="131" spans="1:3" x14ac:dyDescent="0.25">
      <c r="A131" t="s">
        <v>240</v>
      </c>
      <c r="B131" t="s">
        <v>138</v>
      </c>
      <c r="C131" s="1">
        <v>25551</v>
      </c>
    </row>
    <row r="132" spans="1:3" x14ac:dyDescent="0.25">
      <c r="A132" t="s">
        <v>239</v>
      </c>
      <c r="B132" t="s">
        <v>137</v>
      </c>
      <c r="C132" s="1">
        <v>51315</v>
      </c>
    </row>
    <row r="133" spans="1:3" x14ac:dyDescent="0.25">
      <c r="A133" t="s">
        <v>238</v>
      </c>
      <c r="B133" t="s">
        <v>134</v>
      </c>
      <c r="C133" s="1">
        <v>10230</v>
      </c>
    </row>
    <row r="134" spans="1:3" x14ac:dyDescent="0.25">
      <c r="A134" t="s">
        <v>237</v>
      </c>
      <c r="B134" t="s">
        <v>132</v>
      </c>
      <c r="C134" s="1">
        <v>38168</v>
      </c>
    </row>
    <row r="135" spans="1:3" x14ac:dyDescent="0.25">
      <c r="A135" t="s">
        <v>249</v>
      </c>
      <c r="B135" t="s">
        <v>121</v>
      </c>
      <c r="C135" s="1">
        <v>14700</v>
      </c>
    </row>
    <row r="136" spans="1:3" x14ac:dyDescent="0.25">
      <c r="A136" t="s">
        <v>236</v>
      </c>
      <c r="B136" t="s">
        <v>116</v>
      </c>
      <c r="C136" s="1">
        <v>1227</v>
      </c>
    </row>
    <row r="137" spans="1:3" x14ac:dyDescent="0.25">
      <c r="B137" s="42" t="s">
        <v>264</v>
      </c>
      <c r="C137" s="41">
        <f>SUM(C126:C136)</f>
        <v>245981</v>
      </c>
    </row>
    <row r="138" spans="1:3" x14ac:dyDescent="0.25">
      <c r="B138" s="42" t="s">
        <v>503</v>
      </c>
      <c r="C138" s="41">
        <f>C15+C24+C27+C30+C33+C42+C63+C76+C95+C110+C124+C137</f>
        <v>6887983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9"/>
  <sheetViews>
    <sheetView showGridLines="0" workbookViewId="0">
      <selection activeCell="A9" sqref="A9:C29"/>
    </sheetView>
  </sheetViews>
  <sheetFormatPr baseColWidth="10" defaultRowHeight="15" x14ac:dyDescent="0.25"/>
  <cols>
    <col min="1" max="1" width="15.7109375" customWidth="1"/>
    <col min="2" max="2" width="48.8554687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8" spans="1:6" s="6" customFormat="1" x14ac:dyDescent="0.25"/>
    <row r="9" spans="1:6" x14ac:dyDescent="0.25">
      <c r="A9" s="42" t="s">
        <v>504</v>
      </c>
      <c r="B9" s="42" t="s">
        <v>505</v>
      </c>
      <c r="C9" s="41"/>
    </row>
    <row r="10" spans="1:6" x14ac:dyDescent="0.25">
      <c r="A10" s="42" t="s">
        <v>506</v>
      </c>
      <c r="B10" s="42" t="s">
        <v>507</v>
      </c>
      <c r="C10" s="41"/>
    </row>
    <row r="11" spans="1:6" x14ac:dyDescent="0.25">
      <c r="A11" t="s">
        <v>262</v>
      </c>
      <c r="B11" t="s">
        <v>141</v>
      </c>
      <c r="C11" s="1">
        <v>10260</v>
      </c>
    </row>
    <row r="12" spans="1:6" x14ac:dyDescent="0.25">
      <c r="A12" t="s">
        <v>242</v>
      </c>
      <c r="B12" t="s">
        <v>140</v>
      </c>
      <c r="C12" s="1">
        <v>8698</v>
      </c>
    </row>
    <row r="13" spans="1:6" x14ac:dyDescent="0.25">
      <c r="A13" t="s">
        <v>241</v>
      </c>
      <c r="B13" t="s">
        <v>139</v>
      </c>
      <c r="C13" s="1">
        <v>6252</v>
      </c>
    </row>
    <row r="14" spans="1:6" x14ac:dyDescent="0.25">
      <c r="A14" t="s">
        <v>240</v>
      </c>
      <c r="B14" t="s">
        <v>138</v>
      </c>
      <c r="C14" s="1">
        <v>10822</v>
      </c>
    </row>
    <row r="15" spans="1:6" x14ac:dyDescent="0.25">
      <c r="A15" t="s">
        <v>239</v>
      </c>
      <c r="B15" t="s">
        <v>137</v>
      </c>
      <c r="C15" s="1">
        <v>20538</v>
      </c>
    </row>
    <row r="16" spans="1:6" x14ac:dyDescent="0.25">
      <c r="A16" t="s">
        <v>273</v>
      </c>
      <c r="B16" t="s">
        <v>136</v>
      </c>
      <c r="C16" s="1">
        <v>14386</v>
      </c>
    </row>
    <row r="17" spans="1:3" x14ac:dyDescent="0.25">
      <c r="A17" t="s">
        <v>274</v>
      </c>
      <c r="B17" t="s">
        <v>135</v>
      </c>
      <c r="C17" s="1">
        <v>16183</v>
      </c>
    </row>
    <row r="18" spans="1:3" x14ac:dyDescent="0.25">
      <c r="A18" t="s">
        <v>332</v>
      </c>
      <c r="B18" t="s">
        <v>148</v>
      </c>
      <c r="C18" s="1">
        <v>8698</v>
      </c>
    </row>
    <row r="19" spans="1:3" x14ac:dyDescent="0.25">
      <c r="A19" t="s">
        <v>333</v>
      </c>
      <c r="B19" t="s">
        <v>135</v>
      </c>
      <c r="C19" s="1">
        <v>14585</v>
      </c>
    </row>
    <row r="20" spans="1:3" x14ac:dyDescent="0.25">
      <c r="A20" t="s">
        <v>238</v>
      </c>
      <c r="B20" t="s">
        <v>134</v>
      </c>
      <c r="C20" s="1">
        <v>6786</v>
      </c>
    </row>
    <row r="21" spans="1:3" x14ac:dyDescent="0.25">
      <c r="A21" t="s">
        <v>334</v>
      </c>
      <c r="B21" t="s">
        <v>147</v>
      </c>
      <c r="C21" s="1">
        <v>3376</v>
      </c>
    </row>
    <row r="22" spans="1:3" x14ac:dyDescent="0.25">
      <c r="A22" t="s">
        <v>275</v>
      </c>
      <c r="B22" t="s">
        <v>133</v>
      </c>
      <c r="C22" s="1">
        <v>3411</v>
      </c>
    </row>
    <row r="23" spans="1:3" x14ac:dyDescent="0.25">
      <c r="A23" t="s">
        <v>237</v>
      </c>
      <c r="B23" t="s">
        <v>132</v>
      </c>
      <c r="C23" s="1">
        <v>18369</v>
      </c>
    </row>
    <row r="24" spans="1:3" x14ac:dyDescent="0.25">
      <c r="A24" t="s">
        <v>249</v>
      </c>
      <c r="B24" t="s">
        <v>121</v>
      </c>
      <c r="C24" s="1">
        <v>8263</v>
      </c>
    </row>
    <row r="25" spans="1:3" x14ac:dyDescent="0.25">
      <c r="A25" t="s">
        <v>352</v>
      </c>
      <c r="B25" t="s">
        <v>157</v>
      </c>
      <c r="C25" s="1">
        <v>10532</v>
      </c>
    </row>
    <row r="26" spans="1:3" x14ac:dyDescent="0.25">
      <c r="A26" t="s">
        <v>258</v>
      </c>
      <c r="B26" t="s">
        <v>192</v>
      </c>
      <c r="C26" s="1">
        <v>1000</v>
      </c>
    </row>
    <row r="27" spans="1:3" x14ac:dyDescent="0.25">
      <c r="A27" t="s">
        <v>233</v>
      </c>
      <c r="B27" t="s">
        <v>232</v>
      </c>
      <c r="C27" s="1">
        <v>2000</v>
      </c>
    </row>
    <row r="28" spans="1:3" x14ac:dyDescent="0.25">
      <c r="B28" s="42" t="s">
        <v>508</v>
      </c>
      <c r="C28" s="41">
        <f>SUM(C11:C27)</f>
        <v>164159</v>
      </c>
    </row>
    <row r="29" spans="1:3" x14ac:dyDescent="0.25">
      <c r="B29" s="42" t="s">
        <v>509</v>
      </c>
      <c r="C29" s="41">
        <f>C28</f>
        <v>164159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36"/>
  <sheetViews>
    <sheetView showGridLines="0" workbookViewId="0">
      <selection activeCell="A9" sqref="A9:C236"/>
    </sheetView>
  </sheetViews>
  <sheetFormatPr baseColWidth="10" defaultRowHeight="15" x14ac:dyDescent="0.25"/>
  <cols>
    <col min="1" max="1" width="16" customWidth="1"/>
    <col min="2" max="2" width="48.1406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s="6" customFormat="1" x14ac:dyDescent="0.25">
      <c r="A9" s="42" t="s">
        <v>510</v>
      </c>
      <c r="B9" s="42" t="s">
        <v>511</v>
      </c>
      <c r="C9" s="41"/>
    </row>
    <row r="10" spans="1:6" x14ac:dyDescent="0.25">
      <c r="A10" s="42" t="s">
        <v>1497</v>
      </c>
      <c r="B10" s="42" t="s">
        <v>1498</v>
      </c>
      <c r="C10" s="41"/>
    </row>
    <row r="11" spans="1:6" x14ac:dyDescent="0.25">
      <c r="A11" t="s">
        <v>1499</v>
      </c>
      <c r="B11" t="s">
        <v>1500</v>
      </c>
      <c r="C11" s="1">
        <v>300000</v>
      </c>
    </row>
    <row r="12" spans="1:6" x14ac:dyDescent="0.25">
      <c r="B12" s="42" t="s">
        <v>1501</v>
      </c>
      <c r="C12" s="41">
        <f>SUM(C11:C11)</f>
        <v>300000</v>
      </c>
    </row>
    <row r="13" spans="1:6" x14ac:dyDescent="0.25">
      <c r="A13" s="42" t="s">
        <v>512</v>
      </c>
      <c r="B13" s="42" t="s">
        <v>513</v>
      </c>
      <c r="C13" s="41"/>
    </row>
    <row r="14" spans="1:6" x14ac:dyDescent="0.25">
      <c r="A14" t="s">
        <v>514</v>
      </c>
      <c r="B14" t="s">
        <v>515</v>
      </c>
      <c r="C14" s="1">
        <v>14300</v>
      </c>
    </row>
    <row r="15" spans="1:6" x14ac:dyDescent="0.25">
      <c r="A15" t="s">
        <v>516</v>
      </c>
      <c r="B15" t="s">
        <v>517</v>
      </c>
      <c r="C15" s="1">
        <v>20000</v>
      </c>
    </row>
    <row r="16" spans="1:6" x14ac:dyDescent="0.25">
      <c r="A16" t="s">
        <v>518</v>
      </c>
      <c r="B16" t="s">
        <v>519</v>
      </c>
      <c r="C16" s="1">
        <v>714000</v>
      </c>
    </row>
    <row r="17" spans="1:3" x14ac:dyDescent="0.25">
      <c r="A17" t="s">
        <v>1502</v>
      </c>
      <c r="B17" t="s">
        <v>1503</v>
      </c>
      <c r="C17" s="1">
        <v>120000</v>
      </c>
    </row>
    <row r="18" spans="1:3" x14ac:dyDescent="0.25">
      <c r="A18" t="s">
        <v>1504</v>
      </c>
      <c r="B18" t="s">
        <v>1505</v>
      </c>
      <c r="C18" s="1">
        <v>65000</v>
      </c>
    </row>
    <row r="19" spans="1:3" x14ac:dyDescent="0.25">
      <c r="A19" t="s">
        <v>1506</v>
      </c>
      <c r="B19" t="s">
        <v>1507</v>
      </c>
      <c r="C19" s="1">
        <v>230000</v>
      </c>
    </row>
    <row r="20" spans="1:3" x14ac:dyDescent="0.25">
      <c r="B20" s="42" t="s">
        <v>520</v>
      </c>
      <c r="C20" s="41">
        <f>SUM(C14:C19)</f>
        <v>1163300</v>
      </c>
    </row>
    <row r="21" spans="1:3" x14ac:dyDescent="0.25">
      <c r="A21" s="42" t="s">
        <v>521</v>
      </c>
      <c r="B21" s="42" t="s">
        <v>522</v>
      </c>
      <c r="C21" s="41"/>
    </row>
    <row r="22" spans="1:3" x14ac:dyDescent="0.25">
      <c r="A22" t="s">
        <v>523</v>
      </c>
      <c r="B22" t="s">
        <v>524</v>
      </c>
      <c r="C22" s="1">
        <v>125900</v>
      </c>
    </row>
    <row r="23" spans="1:3" x14ac:dyDescent="0.25">
      <c r="A23" t="s">
        <v>525</v>
      </c>
      <c r="B23" t="s">
        <v>526</v>
      </c>
      <c r="C23" s="1">
        <v>30000</v>
      </c>
    </row>
    <row r="24" spans="1:3" x14ac:dyDescent="0.25">
      <c r="A24" t="s">
        <v>1508</v>
      </c>
      <c r="B24" t="s">
        <v>1509</v>
      </c>
      <c r="C24" s="1">
        <v>200000</v>
      </c>
    </row>
    <row r="25" spans="1:3" x14ac:dyDescent="0.25">
      <c r="B25" s="42" t="s">
        <v>527</v>
      </c>
      <c r="C25" s="41">
        <f>SUM(C22:C24)</f>
        <v>355900</v>
      </c>
    </row>
    <row r="26" spans="1:3" x14ac:dyDescent="0.25">
      <c r="A26" s="42" t="s">
        <v>1510</v>
      </c>
      <c r="B26" s="42" t="s">
        <v>1511</v>
      </c>
      <c r="C26" s="41"/>
    </row>
    <row r="27" spans="1:3" x14ac:dyDescent="0.25">
      <c r="A27" t="s">
        <v>593</v>
      </c>
      <c r="B27" t="s">
        <v>173</v>
      </c>
      <c r="C27" s="1">
        <v>50000</v>
      </c>
    </row>
    <row r="28" spans="1:3" x14ac:dyDescent="0.25">
      <c r="B28" s="42" t="s">
        <v>1512</v>
      </c>
      <c r="C28" s="41">
        <f>SUM(C27:C27)</f>
        <v>50000</v>
      </c>
    </row>
    <row r="29" spans="1:3" x14ac:dyDescent="0.25">
      <c r="A29" s="42" t="s">
        <v>528</v>
      </c>
      <c r="B29" s="42" t="s">
        <v>529</v>
      </c>
      <c r="C29" s="41"/>
    </row>
    <row r="30" spans="1:3" x14ac:dyDescent="0.25">
      <c r="A30" t="s">
        <v>353</v>
      </c>
      <c r="B30" t="s">
        <v>210</v>
      </c>
      <c r="C30" s="1">
        <v>19000</v>
      </c>
    </row>
    <row r="31" spans="1:3" x14ac:dyDescent="0.25">
      <c r="A31" t="s">
        <v>254</v>
      </c>
      <c r="B31" t="s">
        <v>131</v>
      </c>
      <c r="C31" s="1">
        <v>2100</v>
      </c>
    </row>
    <row r="32" spans="1:3" x14ac:dyDescent="0.25">
      <c r="A32" t="s">
        <v>233</v>
      </c>
      <c r="B32" t="s">
        <v>232</v>
      </c>
      <c r="C32" s="1">
        <v>1300</v>
      </c>
    </row>
    <row r="33" spans="1:3" x14ac:dyDescent="0.25">
      <c r="B33" s="42" t="s">
        <v>531</v>
      </c>
      <c r="C33" s="41">
        <f>SUM(C30:C32)</f>
        <v>22400</v>
      </c>
    </row>
    <row r="34" spans="1:3" x14ac:dyDescent="0.25">
      <c r="A34" s="42" t="s">
        <v>1513</v>
      </c>
      <c r="B34" s="42" t="s">
        <v>1514</v>
      </c>
      <c r="C34" s="41"/>
    </row>
    <row r="35" spans="1:3" x14ac:dyDescent="0.25">
      <c r="A35" t="s">
        <v>233</v>
      </c>
      <c r="B35" t="s">
        <v>232</v>
      </c>
      <c r="C35" s="1">
        <v>200000</v>
      </c>
    </row>
    <row r="36" spans="1:3" x14ac:dyDescent="0.25">
      <c r="B36" s="42" t="s">
        <v>1515</v>
      </c>
      <c r="C36" s="41">
        <f>SUM(C35:C35)</f>
        <v>200000</v>
      </c>
    </row>
    <row r="37" spans="1:3" x14ac:dyDescent="0.25">
      <c r="A37" s="42" t="s">
        <v>532</v>
      </c>
      <c r="B37" s="42" t="s">
        <v>533</v>
      </c>
      <c r="C37" s="41"/>
    </row>
    <row r="38" spans="1:3" x14ac:dyDescent="0.25">
      <c r="A38" t="s">
        <v>534</v>
      </c>
      <c r="B38" t="s">
        <v>535</v>
      </c>
      <c r="C38" s="1">
        <v>1888608</v>
      </c>
    </row>
    <row r="39" spans="1:3" x14ac:dyDescent="0.25">
      <c r="A39" t="s">
        <v>536</v>
      </c>
      <c r="B39" t="s">
        <v>537</v>
      </c>
      <c r="C39" s="1">
        <v>28385366</v>
      </c>
    </row>
    <row r="40" spans="1:3" x14ac:dyDescent="0.25">
      <c r="B40" s="42" t="s">
        <v>538</v>
      </c>
      <c r="C40" s="41">
        <f>SUM(C38:C39)</f>
        <v>30273974</v>
      </c>
    </row>
    <row r="41" spans="1:3" x14ac:dyDescent="0.25">
      <c r="A41" s="42" t="s">
        <v>539</v>
      </c>
      <c r="B41" s="42" t="s">
        <v>540</v>
      </c>
      <c r="C41" s="41"/>
    </row>
    <row r="42" spans="1:3" x14ac:dyDescent="0.25">
      <c r="A42" t="s">
        <v>541</v>
      </c>
      <c r="B42" t="s">
        <v>542</v>
      </c>
      <c r="C42" s="1">
        <v>6194154</v>
      </c>
    </row>
    <row r="43" spans="1:3" x14ac:dyDescent="0.25">
      <c r="A43" t="s">
        <v>543</v>
      </c>
      <c r="B43" t="s">
        <v>544</v>
      </c>
      <c r="C43" s="1">
        <v>115500</v>
      </c>
    </row>
    <row r="44" spans="1:3" x14ac:dyDescent="0.25">
      <c r="A44" t="s">
        <v>545</v>
      </c>
      <c r="B44" t="s">
        <v>546</v>
      </c>
      <c r="C44" s="1">
        <v>50000</v>
      </c>
    </row>
    <row r="45" spans="1:3" x14ac:dyDescent="0.25">
      <c r="B45" s="42" t="s">
        <v>547</v>
      </c>
      <c r="C45" s="41">
        <f>SUM(C42:C44)</f>
        <v>6359654</v>
      </c>
    </row>
    <row r="46" spans="1:3" x14ac:dyDescent="0.25">
      <c r="A46" s="42" t="s">
        <v>548</v>
      </c>
      <c r="B46" s="42" t="s">
        <v>549</v>
      </c>
      <c r="C46" s="41"/>
    </row>
    <row r="47" spans="1:3" x14ac:dyDescent="0.25">
      <c r="A47" t="s">
        <v>353</v>
      </c>
      <c r="B47" t="s">
        <v>210</v>
      </c>
      <c r="C47" s="1">
        <v>115314</v>
      </c>
    </row>
    <row r="48" spans="1:3" x14ac:dyDescent="0.25">
      <c r="A48" t="s">
        <v>433</v>
      </c>
      <c r="B48" t="s">
        <v>434</v>
      </c>
      <c r="C48" s="1">
        <v>11400</v>
      </c>
    </row>
    <row r="49" spans="1:3" x14ac:dyDescent="0.25">
      <c r="A49" t="s">
        <v>254</v>
      </c>
      <c r="B49" t="s">
        <v>131</v>
      </c>
      <c r="C49" s="1">
        <v>2034</v>
      </c>
    </row>
    <row r="50" spans="1:3" x14ac:dyDescent="0.25">
      <c r="A50" t="s">
        <v>550</v>
      </c>
      <c r="B50" t="s">
        <v>551</v>
      </c>
      <c r="C50" s="1">
        <v>4600</v>
      </c>
    </row>
    <row r="51" spans="1:3" x14ac:dyDescent="0.25">
      <c r="A51" t="s">
        <v>552</v>
      </c>
      <c r="B51" t="s">
        <v>553</v>
      </c>
      <c r="C51" s="1">
        <v>50000</v>
      </c>
    </row>
    <row r="52" spans="1:3" x14ac:dyDescent="0.25">
      <c r="B52" s="42" t="s">
        <v>554</v>
      </c>
      <c r="C52" s="41">
        <f>SUM(C47:C51)</f>
        <v>183348</v>
      </c>
    </row>
    <row r="53" spans="1:3" x14ac:dyDescent="0.25">
      <c r="A53" s="42" t="s">
        <v>555</v>
      </c>
      <c r="B53" s="42" t="s">
        <v>556</v>
      </c>
      <c r="C53" s="41"/>
    </row>
    <row r="54" spans="1:3" x14ac:dyDescent="0.25">
      <c r="A54" t="s">
        <v>272</v>
      </c>
      <c r="B54" t="s">
        <v>142</v>
      </c>
      <c r="C54" s="1">
        <v>40190</v>
      </c>
    </row>
    <row r="55" spans="1:3" x14ac:dyDescent="0.25">
      <c r="A55" t="s">
        <v>242</v>
      </c>
      <c r="B55" t="s">
        <v>140</v>
      </c>
      <c r="C55" s="1">
        <v>95664</v>
      </c>
    </row>
    <row r="56" spans="1:3" x14ac:dyDescent="0.25">
      <c r="A56" t="s">
        <v>241</v>
      </c>
      <c r="B56" t="s">
        <v>139</v>
      </c>
      <c r="C56" s="1">
        <v>23361</v>
      </c>
    </row>
    <row r="57" spans="1:3" x14ac:dyDescent="0.25">
      <c r="A57" t="s">
        <v>240</v>
      </c>
      <c r="B57" t="s">
        <v>138</v>
      </c>
      <c r="C57" s="1">
        <v>81382</v>
      </c>
    </row>
    <row r="58" spans="1:3" x14ac:dyDescent="0.25">
      <c r="A58" t="s">
        <v>239</v>
      </c>
      <c r="B58" t="s">
        <v>137</v>
      </c>
      <c r="C58" s="1">
        <v>155368</v>
      </c>
    </row>
    <row r="59" spans="1:3" x14ac:dyDescent="0.25">
      <c r="A59" t="s">
        <v>332</v>
      </c>
      <c r="B59" t="s">
        <v>148</v>
      </c>
      <c r="C59" s="1">
        <v>42100</v>
      </c>
    </row>
    <row r="60" spans="1:3" x14ac:dyDescent="0.25">
      <c r="A60" t="s">
        <v>333</v>
      </c>
      <c r="B60" t="s">
        <v>135</v>
      </c>
      <c r="C60" s="1">
        <v>58417</v>
      </c>
    </row>
    <row r="61" spans="1:3" x14ac:dyDescent="0.25">
      <c r="A61" t="s">
        <v>238</v>
      </c>
      <c r="B61" t="s">
        <v>134</v>
      </c>
      <c r="C61" s="1">
        <v>47460</v>
      </c>
    </row>
    <row r="62" spans="1:3" x14ac:dyDescent="0.25">
      <c r="A62" t="s">
        <v>334</v>
      </c>
      <c r="B62" t="s">
        <v>147</v>
      </c>
      <c r="C62" s="1">
        <v>10265</v>
      </c>
    </row>
    <row r="63" spans="1:3" x14ac:dyDescent="0.25">
      <c r="A63" t="s">
        <v>237</v>
      </c>
      <c r="B63" t="s">
        <v>132</v>
      </c>
      <c r="C63" s="1">
        <v>128930</v>
      </c>
    </row>
    <row r="64" spans="1:3" x14ac:dyDescent="0.25">
      <c r="A64" t="s">
        <v>249</v>
      </c>
      <c r="B64" t="s">
        <v>121</v>
      </c>
      <c r="C64" s="1">
        <v>34336</v>
      </c>
    </row>
    <row r="65" spans="1:3" x14ac:dyDescent="0.25">
      <c r="A65" t="s">
        <v>236</v>
      </c>
      <c r="B65" t="s">
        <v>116</v>
      </c>
      <c r="C65" s="1">
        <v>1227</v>
      </c>
    </row>
    <row r="66" spans="1:3" x14ac:dyDescent="0.25">
      <c r="A66" t="s">
        <v>557</v>
      </c>
      <c r="B66" t="s">
        <v>558</v>
      </c>
      <c r="C66" s="1">
        <v>6260000</v>
      </c>
    </row>
    <row r="67" spans="1:3" x14ac:dyDescent="0.25">
      <c r="A67" t="s">
        <v>559</v>
      </c>
      <c r="B67" t="s">
        <v>560</v>
      </c>
      <c r="C67" s="1">
        <v>1025771</v>
      </c>
    </row>
    <row r="68" spans="1:3" x14ac:dyDescent="0.25">
      <c r="A68" t="s">
        <v>561</v>
      </c>
      <c r="B68" t="s">
        <v>562</v>
      </c>
      <c r="C68" s="1">
        <v>7040</v>
      </c>
    </row>
    <row r="69" spans="1:3" x14ac:dyDescent="0.25">
      <c r="A69" t="s">
        <v>563</v>
      </c>
      <c r="B69" t="s">
        <v>564</v>
      </c>
      <c r="C69" s="1">
        <v>93400</v>
      </c>
    </row>
    <row r="70" spans="1:3" x14ac:dyDescent="0.25">
      <c r="A70" t="s">
        <v>1516</v>
      </c>
      <c r="B70" t="s">
        <v>220</v>
      </c>
      <c r="C70" s="1">
        <v>50100</v>
      </c>
    </row>
    <row r="71" spans="1:3" x14ac:dyDescent="0.25">
      <c r="A71" t="s">
        <v>530</v>
      </c>
      <c r="B71" t="s">
        <v>131</v>
      </c>
      <c r="C71" s="1">
        <v>100</v>
      </c>
    </row>
    <row r="72" spans="1:3" x14ac:dyDescent="0.25">
      <c r="B72" s="42" t="s">
        <v>565</v>
      </c>
      <c r="C72" s="41">
        <f>SUM(C54:C71)</f>
        <v>8155111</v>
      </c>
    </row>
    <row r="73" spans="1:3" x14ac:dyDescent="0.25">
      <c r="A73" s="42" t="s">
        <v>566</v>
      </c>
      <c r="B73" s="42" t="s">
        <v>567</v>
      </c>
      <c r="C73" s="41"/>
    </row>
    <row r="74" spans="1:3" x14ac:dyDescent="0.25">
      <c r="A74" t="s">
        <v>272</v>
      </c>
      <c r="B74" t="s">
        <v>142</v>
      </c>
      <c r="C74" s="1">
        <v>13397</v>
      </c>
    </row>
    <row r="75" spans="1:3" x14ac:dyDescent="0.25">
      <c r="A75" t="s">
        <v>242</v>
      </c>
      <c r="B75" t="s">
        <v>140</v>
      </c>
      <c r="C75" s="1">
        <v>104362</v>
      </c>
    </row>
    <row r="76" spans="1:3" x14ac:dyDescent="0.25">
      <c r="A76" t="s">
        <v>241</v>
      </c>
      <c r="B76" t="s">
        <v>139</v>
      </c>
      <c r="C76" s="1">
        <v>31195</v>
      </c>
    </row>
    <row r="77" spans="1:3" x14ac:dyDescent="0.25">
      <c r="A77" t="s">
        <v>240</v>
      </c>
      <c r="B77" t="s">
        <v>138</v>
      </c>
      <c r="C77" s="1">
        <v>71119</v>
      </c>
    </row>
    <row r="78" spans="1:3" x14ac:dyDescent="0.25">
      <c r="A78" t="s">
        <v>239</v>
      </c>
      <c r="B78" t="s">
        <v>137</v>
      </c>
      <c r="C78" s="1">
        <v>144117</v>
      </c>
    </row>
    <row r="79" spans="1:3" x14ac:dyDescent="0.25">
      <c r="A79" t="s">
        <v>332</v>
      </c>
      <c r="B79" t="s">
        <v>148</v>
      </c>
      <c r="C79" s="1">
        <v>23133</v>
      </c>
    </row>
    <row r="80" spans="1:3" x14ac:dyDescent="0.25">
      <c r="A80" t="s">
        <v>333</v>
      </c>
      <c r="B80" t="s">
        <v>135</v>
      </c>
      <c r="C80" s="1">
        <v>33402</v>
      </c>
    </row>
    <row r="81" spans="1:3" x14ac:dyDescent="0.25">
      <c r="A81" t="s">
        <v>238</v>
      </c>
      <c r="B81" t="s">
        <v>134</v>
      </c>
      <c r="C81" s="1">
        <v>43948</v>
      </c>
    </row>
    <row r="82" spans="1:3" x14ac:dyDescent="0.25">
      <c r="A82" t="s">
        <v>334</v>
      </c>
      <c r="B82" t="s">
        <v>147</v>
      </c>
      <c r="C82" s="1">
        <v>6820</v>
      </c>
    </row>
    <row r="83" spans="1:3" x14ac:dyDescent="0.25">
      <c r="A83" t="s">
        <v>237</v>
      </c>
      <c r="B83" t="s">
        <v>132</v>
      </c>
      <c r="C83" s="1">
        <v>118698</v>
      </c>
    </row>
    <row r="84" spans="1:3" x14ac:dyDescent="0.25">
      <c r="A84" t="s">
        <v>249</v>
      </c>
      <c r="B84" t="s">
        <v>121</v>
      </c>
      <c r="C84" s="1">
        <v>19637</v>
      </c>
    </row>
    <row r="85" spans="1:3" x14ac:dyDescent="0.25">
      <c r="A85" t="s">
        <v>236</v>
      </c>
      <c r="B85" t="s">
        <v>116</v>
      </c>
      <c r="C85" s="1">
        <v>2092</v>
      </c>
    </row>
    <row r="86" spans="1:3" x14ac:dyDescent="0.25">
      <c r="A86" t="s">
        <v>523</v>
      </c>
      <c r="B86" t="s">
        <v>524</v>
      </c>
      <c r="C86" s="1">
        <v>15700</v>
      </c>
    </row>
    <row r="87" spans="1:3" x14ac:dyDescent="0.25">
      <c r="A87" t="s">
        <v>443</v>
      </c>
      <c r="B87" t="s">
        <v>444</v>
      </c>
      <c r="C87" s="1">
        <v>2100</v>
      </c>
    </row>
    <row r="88" spans="1:3" x14ac:dyDescent="0.25">
      <c r="A88" t="s">
        <v>568</v>
      </c>
      <c r="B88" t="s">
        <v>569</v>
      </c>
      <c r="C88" s="1">
        <v>724</v>
      </c>
    </row>
    <row r="89" spans="1:3" x14ac:dyDescent="0.25">
      <c r="A89" t="s">
        <v>570</v>
      </c>
      <c r="B89" t="s">
        <v>571</v>
      </c>
      <c r="C89" s="1">
        <v>70000</v>
      </c>
    </row>
    <row r="90" spans="1:3" x14ac:dyDescent="0.25">
      <c r="A90" t="s">
        <v>572</v>
      </c>
      <c r="B90" t="s">
        <v>573</v>
      </c>
      <c r="C90" s="1">
        <v>8000</v>
      </c>
    </row>
    <row r="91" spans="1:3" x14ac:dyDescent="0.25">
      <c r="A91" t="s">
        <v>483</v>
      </c>
      <c r="B91" t="s">
        <v>484</v>
      </c>
      <c r="C91" s="1">
        <v>25100</v>
      </c>
    </row>
    <row r="92" spans="1:3" x14ac:dyDescent="0.25">
      <c r="A92" t="s">
        <v>574</v>
      </c>
      <c r="B92" t="s">
        <v>575</v>
      </c>
      <c r="C92" s="1">
        <v>4628117</v>
      </c>
    </row>
    <row r="93" spans="1:3" x14ac:dyDescent="0.25">
      <c r="A93" t="s">
        <v>525</v>
      </c>
      <c r="B93" t="s">
        <v>526</v>
      </c>
      <c r="C93" s="1">
        <v>200000</v>
      </c>
    </row>
    <row r="94" spans="1:3" x14ac:dyDescent="0.25">
      <c r="A94" t="s">
        <v>576</v>
      </c>
      <c r="B94" t="s">
        <v>1517</v>
      </c>
      <c r="C94" s="1">
        <v>16000</v>
      </c>
    </row>
    <row r="95" spans="1:3" x14ac:dyDescent="0.25">
      <c r="A95" t="s">
        <v>577</v>
      </c>
      <c r="B95" t="s">
        <v>578</v>
      </c>
      <c r="C95" s="1">
        <v>120000</v>
      </c>
    </row>
    <row r="96" spans="1:3" x14ac:dyDescent="0.25">
      <c r="A96" t="s">
        <v>579</v>
      </c>
      <c r="B96" t="s">
        <v>580</v>
      </c>
      <c r="C96" s="1">
        <v>250000</v>
      </c>
    </row>
    <row r="97" spans="1:3" x14ac:dyDescent="0.25">
      <c r="A97" t="s">
        <v>581</v>
      </c>
      <c r="B97" t="s">
        <v>219</v>
      </c>
      <c r="C97" s="1">
        <v>210000</v>
      </c>
    </row>
    <row r="98" spans="1:3" x14ac:dyDescent="0.25">
      <c r="A98" t="s">
        <v>1516</v>
      </c>
      <c r="B98" t="s">
        <v>220</v>
      </c>
      <c r="C98" s="1">
        <v>93400</v>
      </c>
    </row>
    <row r="99" spans="1:3" x14ac:dyDescent="0.25">
      <c r="A99" t="s">
        <v>1518</v>
      </c>
      <c r="B99" t="s">
        <v>1519</v>
      </c>
      <c r="C99" s="1">
        <v>200000</v>
      </c>
    </row>
    <row r="100" spans="1:3" x14ac:dyDescent="0.25">
      <c r="A100" t="s">
        <v>1520</v>
      </c>
      <c r="B100" t="s">
        <v>1521</v>
      </c>
      <c r="C100" s="1">
        <v>100000</v>
      </c>
    </row>
    <row r="101" spans="1:3" x14ac:dyDescent="0.25">
      <c r="A101" t="s">
        <v>530</v>
      </c>
      <c r="B101" t="s">
        <v>131</v>
      </c>
      <c r="C101" s="1">
        <v>50000</v>
      </c>
    </row>
    <row r="102" spans="1:3" x14ac:dyDescent="0.25">
      <c r="A102" t="s">
        <v>1522</v>
      </c>
      <c r="B102" t="s">
        <v>195</v>
      </c>
      <c r="C102" s="1">
        <v>150000</v>
      </c>
    </row>
    <row r="103" spans="1:3" x14ac:dyDescent="0.25">
      <c r="B103" s="42" t="s">
        <v>582</v>
      </c>
      <c r="C103" s="41">
        <f>SUM(C74:C102)</f>
        <v>6751061</v>
      </c>
    </row>
    <row r="104" spans="1:3" x14ac:dyDescent="0.25">
      <c r="A104" s="42" t="s">
        <v>583</v>
      </c>
      <c r="B104" s="42" t="s">
        <v>584</v>
      </c>
      <c r="C104" s="41"/>
    </row>
    <row r="105" spans="1:3" x14ac:dyDescent="0.25">
      <c r="A105" t="s">
        <v>585</v>
      </c>
      <c r="B105" t="s">
        <v>586</v>
      </c>
      <c r="C105" s="1">
        <v>230000</v>
      </c>
    </row>
    <row r="106" spans="1:3" x14ac:dyDescent="0.25">
      <c r="B106" s="42" t="s">
        <v>587</v>
      </c>
      <c r="C106" s="41">
        <f>SUM(C105:C105)</f>
        <v>230000</v>
      </c>
    </row>
    <row r="107" spans="1:3" x14ac:dyDescent="0.25">
      <c r="A107" s="42" t="s">
        <v>588</v>
      </c>
      <c r="B107" s="42" t="s">
        <v>589</v>
      </c>
      <c r="C107" s="41"/>
    </row>
    <row r="108" spans="1:3" x14ac:dyDescent="0.25">
      <c r="A108" t="s">
        <v>590</v>
      </c>
      <c r="B108" t="s">
        <v>591</v>
      </c>
      <c r="C108" s="1">
        <v>50000</v>
      </c>
    </row>
    <row r="109" spans="1:3" x14ac:dyDescent="0.25">
      <c r="A109" t="s">
        <v>592</v>
      </c>
      <c r="B109" t="s">
        <v>591</v>
      </c>
      <c r="C109" s="1">
        <v>6100000</v>
      </c>
    </row>
    <row r="110" spans="1:3" x14ac:dyDescent="0.25">
      <c r="A110" t="s">
        <v>593</v>
      </c>
      <c r="B110" t="s">
        <v>173</v>
      </c>
      <c r="C110" s="1">
        <v>50000</v>
      </c>
    </row>
    <row r="111" spans="1:3" x14ac:dyDescent="0.25">
      <c r="B111" s="42" t="s">
        <v>594</v>
      </c>
      <c r="C111" s="41">
        <f>SUM(C108:C110)</f>
        <v>6200000</v>
      </c>
    </row>
    <row r="112" spans="1:3" x14ac:dyDescent="0.25">
      <c r="A112" s="42" t="s">
        <v>595</v>
      </c>
      <c r="B112" s="42" t="s">
        <v>596</v>
      </c>
      <c r="C112" s="41"/>
    </row>
    <row r="113" spans="1:3" x14ac:dyDescent="0.25">
      <c r="A113" t="s">
        <v>233</v>
      </c>
      <c r="B113" t="s">
        <v>232</v>
      </c>
      <c r="C113" s="1">
        <v>15000</v>
      </c>
    </row>
    <row r="114" spans="1:3" x14ac:dyDescent="0.25">
      <c r="A114" t="s">
        <v>597</v>
      </c>
      <c r="B114" t="s">
        <v>598</v>
      </c>
      <c r="C114" s="1">
        <v>54000</v>
      </c>
    </row>
    <row r="115" spans="1:3" x14ac:dyDescent="0.25">
      <c r="B115" s="42" t="s">
        <v>599</v>
      </c>
      <c r="C115" s="41">
        <f>SUM(C113:C114)</f>
        <v>69000</v>
      </c>
    </row>
    <row r="116" spans="1:3" x14ac:dyDescent="0.25">
      <c r="A116" s="42" t="s">
        <v>600</v>
      </c>
      <c r="B116" s="42" t="s">
        <v>601</v>
      </c>
      <c r="C116" s="41"/>
    </row>
    <row r="117" spans="1:3" x14ac:dyDescent="0.25">
      <c r="A117" t="s">
        <v>243</v>
      </c>
      <c r="B117" t="s">
        <v>143</v>
      </c>
      <c r="C117" s="1">
        <v>45704</v>
      </c>
    </row>
    <row r="118" spans="1:3" x14ac:dyDescent="0.25">
      <c r="A118" t="s">
        <v>272</v>
      </c>
      <c r="B118" t="s">
        <v>142</v>
      </c>
      <c r="C118" s="1">
        <v>13397</v>
      </c>
    </row>
    <row r="119" spans="1:3" x14ac:dyDescent="0.25">
      <c r="A119" t="s">
        <v>262</v>
      </c>
      <c r="B119" t="s">
        <v>141</v>
      </c>
      <c r="C119" s="1">
        <v>10260</v>
      </c>
    </row>
    <row r="120" spans="1:3" x14ac:dyDescent="0.25">
      <c r="A120" t="s">
        <v>242</v>
      </c>
      <c r="B120" t="s">
        <v>140</v>
      </c>
      <c r="C120" s="1">
        <v>17394</v>
      </c>
    </row>
    <row r="121" spans="1:3" x14ac:dyDescent="0.25">
      <c r="A121" t="s">
        <v>241</v>
      </c>
      <c r="B121" t="s">
        <v>139</v>
      </c>
      <c r="C121" s="1">
        <v>15537</v>
      </c>
    </row>
    <row r="122" spans="1:3" x14ac:dyDescent="0.25">
      <c r="A122" t="s">
        <v>240</v>
      </c>
      <c r="B122" t="s">
        <v>138</v>
      </c>
      <c r="C122" s="1">
        <v>64440</v>
      </c>
    </row>
    <row r="123" spans="1:3" x14ac:dyDescent="0.25">
      <c r="A123" t="s">
        <v>239</v>
      </c>
      <c r="B123" t="s">
        <v>137</v>
      </c>
      <c r="C123" s="1">
        <v>121112</v>
      </c>
    </row>
    <row r="124" spans="1:3" x14ac:dyDescent="0.25">
      <c r="A124" t="s">
        <v>332</v>
      </c>
      <c r="B124" t="s">
        <v>148</v>
      </c>
      <c r="C124" s="1">
        <v>15341</v>
      </c>
    </row>
    <row r="125" spans="1:3" x14ac:dyDescent="0.25">
      <c r="A125" t="s">
        <v>333</v>
      </c>
      <c r="B125" t="s">
        <v>135</v>
      </c>
      <c r="C125" s="1">
        <v>18819</v>
      </c>
    </row>
    <row r="126" spans="1:3" x14ac:dyDescent="0.25">
      <c r="A126" t="s">
        <v>238</v>
      </c>
      <c r="B126" t="s">
        <v>134</v>
      </c>
      <c r="C126" s="1">
        <v>24041</v>
      </c>
    </row>
    <row r="127" spans="1:3" x14ac:dyDescent="0.25">
      <c r="A127" t="s">
        <v>334</v>
      </c>
      <c r="B127" t="s">
        <v>147</v>
      </c>
      <c r="C127" s="1">
        <v>3445</v>
      </c>
    </row>
    <row r="128" spans="1:3" x14ac:dyDescent="0.25">
      <c r="A128" t="s">
        <v>350</v>
      </c>
      <c r="B128" t="s">
        <v>351</v>
      </c>
      <c r="C128" s="1">
        <v>454053</v>
      </c>
    </row>
    <row r="129" spans="1:3" x14ac:dyDescent="0.25">
      <c r="A129" t="s">
        <v>237</v>
      </c>
      <c r="B129" t="s">
        <v>132</v>
      </c>
      <c r="C129" s="1">
        <v>90430</v>
      </c>
    </row>
    <row r="130" spans="1:3" x14ac:dyDescent="0.25">
      <c r="A130" t="s">
        <v>249</v>
      </c>
      <c r="B130" t="s">
        <v>121</v>
      </c>
      <c r="C130" s="1">
        <v>11655</v>
      </c>
    </row>
    <row r="131" spans="1:3" x14ac:dyDescent="0.25">
      <c r="A131" t="s">
        <v>602</v>
      </c>
      <c r="B131" t="s">
        <v>603</v>
      </c>
      <c r="C131" s="1">
        <v>134770</v>
      </c>
    </row>
    <row r="132" spans="1:3" x14ac:dyDescent="0.25">
      <c r="A132" t="s">
        <v>604</v>
      </c>
      <c r="B132" t="s">
        <v>605</v>
      </c>
      <c r="C132" s="1">
        <v>40000</v>
      </c>
    </row>
    <row r="133" spans="1:3" x14ac:dyDescent="0.25">
      <c r="B133" s="42" t="s">
        <v>606</v>
      </c>
      <c r="C133" s="41">
        <f>SUM(C117:C132)</f>
        <v>1080398</v>
      </c>
    </row>
    <row r="134" spans="1:3" x14ac:dyDescent="0.25">
      <c r="A134" s="42" t="s">
        <v>1523</v>
      </c>
      <c r="B134" s="42" t="s">
        <v>1524</v>
      </c>
      <c r="C134" s="41"/>
    </row>
    <row r="135" spans="1:3" x14ac:dyDescent="0.25">
      <c r="A135" t="s">
        <v>1525</v>
      </c>
      <c r="B135" t="s">
        <v>1526</v>
      </c>
      <c r="C135" s="1">
        <v>120000</v>
      </c>
    </row>
    <row r="136" spans="1:3" x14ac:dyDescent="0.25">
      <c r="B136" s="42" t="s">
        <v>1527</v>
      </c>
      <c r="C136" s="41">
        <f>SUM(C135:C135)</f>
        <v>120000</v>
      </c>
    </row>
    <row r="137" spans="1:3" x14ac:dyDescent="0.25">
      <c r="A137" s="42" t="s">
        <v>607</v>
      </c>
      <c r="B137" s="42" t="s">
        <v>608</v>
      </c>
      <c r="C137" s="41"/>
    </row>
    <row r="138" spans="1:3" x14ac:dyDescent="0.25">
      <c r="A138" t="s">
        <v>262</v>
      </c>
      <c r="B138" t="s">
        <v>141</v>
      </c>
      <c r="C138" s="1">
        <v>10260</v>
      </c>
    </row>
    <row r="139" spans="1:3" x14ac:dyDescent="0.25">
      <c r="A139" t="s">
        <v>242</v>
      </c>
      <c r="B139" t="s">
        <v>140</v>
      </c>
      <c r="C139" s="1">
        <v>43484</v>
      </c>
    </row>
    <row r="140" spans="1:3" x14ac:dyDescent="0.25">
      <c r="A140" t="s">
        <v>241</v>
      </c>
      <c r="B140" t="s">
        <v>139</v>
      </c>
      <c r="C140" s="1">
        <v>10783</v>
      </c>
    </row>
    <row r="141" spans="1:3" x14ac:dyDescent="0.25">
      <c r="A141" t="s">
        <v>240</v>
      </c>
      <c r="B141" t="s">
        <v>138</v>
      </c>
      <c r="C141" s="1">
        <v>33607</v>
      </c>
    </row>
    <row r="142" spans="1:3" x14ac:dyDescent="0.25">
      <c r="A142" t="s">
        <v>239</v>
      </c>
      <c r="B142" t="s">
        <v>137</v>
      </c>
      <c r="C142" s="1">
        <v>62516</v>
      </c>
    </row>
    <row r="143" spans="1:3" x14ac:dyDescent="0.25">
      <c r="A143" t="s">
        <v>273</v>
      </c>
      <c r="B143" t="s">
        <v>136</v>
      </c>
      <c r="C143" s="1">
        <v>47642</v>
      </c>
    </row>
    <row r="144" spans="1:3" x14ac:dyDescent="0.25">
      <c r="A144" t="s">
        <v>274</v>
      </c>
      <c r="B144" t="s">
        <v>135</v>
      </c>
      <c r="C144" s="1">
        <v>77166</v>
      </c>
    </row>
    <row r="145" spans="1:3" x14ac:dyDescent="0.25">
      <c r="A145" t="s">
        <v>238</v>
      </c>
      <c r="B145" t="s">
        <v>134</v>
      </c>
      <c r="C145" s="1">
        <v>20286</v>
      </c>
    </row>
    <row r="146" spans="1:3" x14ac:dyDescent="0.25">
      <c r="A146" t="s">
        <v>275</v>
      </c>
      <c r="B146" t="s">
        <v>133</v>
      </c>
      <c r="C146" s="1">
        <v>16876</v>
      </c>
    </row>
    <row r="147" spans="1:3" x14ac:dyDescent="0.25">
      <c r="A147" t="s">
        <v>237</v>
      </c>
      <c r="B147" t="s">
        <v>132</v>
      </c>
      <c r="C147" s="1">
        <v>52461</v>
      </c>
    </row>
    <row r="148" spans="1:3" x14ac:dyDescent="0.25">
      <c r="A148" t="s">
        <v>352</v>
      </c>
      <c r="B148" t="s">
        <v>157</v>
      </c>
      <c r="C148" s="1">
        <v>43914</v>
      </c>
    </row>
    <row r="149" spans="1:3" x14ac:dyDescent="0.25">
      <c r="B149" s="42" t="s">
        <v>609</v>
      </c>
      <c r="C149" s="41">
        <f>SUM(C138:C148)</f>
        <v>418995</v>
      </c>
    </row>
    <row r="150" spans="1:3" x14ac:dyDescent="0.25">
      <c r="A150" s="42" t="s">
        <v>610</v>
      </c>
      <c r="B150" s="42" t="s">
        <v>611</v>
      </c>
      <c r="C150" s="41"/>
    </row>
    <row r="151" spans="1:3" x14ac:dyDescent="0.25">
      <c r="A151" t="s">
        <v>243</v>
      </c>
      <c r="B151" t="s">
        <v>143</v>
      </c>
      <c r="C151" s="1">
        <v>45704</v>
      </c>
    </row>
    <row r="152" spans="1:3" x14ac:dyDescent="0.25">
      <c r="A152" t="s">
        <v>272</v>
      </c>
      <c r="B152" t="s">
        <v>142</v>
      </c>
      <c r="C152" s="1">
        <v>53587</v>
      </c>
    </row>
    <row r="153" spans="1:3" x14ac:dyDescent="0.25">
      <c r="A153" t="s">
        <v>262</v>
      </c>
      <c r="B153" t="s">
        <v>141</v>
      </c>
      <c r="C153" s="1">
        <v>61562</v>
      </c>
    </row>
    <row r="154" spans="1:3" x14ac:dyDescent="0.25">
      <c r="A154" t="s">
        <v>242</v>
      </c>
      <c r="B154" t="s">
        <v>140</v>
      </c>
      <c r="C154" s="1">
        <v>26091</v>
      </c>
    </row>
    <row r="155" spans="1:3" x14ac:dyDescent="0.25">
      <c r="A155" t="s">
        <v>241</v>
      </c>
      <c r="B155" t="s">
        <v>139</v>
      </c>
      <c r="C155" s="1">
        <v>38215</v>
      </c>
    </row>
    <row r="156" spans="1:3" x14ac:dyDescent="0.25">
      <c r="A156" t="s">
        <v>240</v>
      </c>
      <c r="B156" t="s">
        <v>138</v>
      </c>
      <c r="C156" s="1">
        <v>115042</v>
      </c>
    </row>
    <row r="157" spans="1:3" x14ac:dyDescent="0.25">
      <c r="A157" t="s">
        <v>239</v>
      </c>
      <c r="B157" t="s">
        <v>137</v>
      </c>
      <c r="C157" s="1">
        <v>192567</v>
      </c>
    </row>
    <row r="158" spans="1:3" x14ac:dyDescent="0.25">
      <c r="A158" t="s">
        <v>332</v>
      </c>
      <c r="B158" t="s">
        <v>148</v>
      </c>
      <c r="C158" s="1">
        <v>92440</v>
      </c>
    </row>
    <row r="159" spans="1:3" x14ac:dyDescent="0.25">
      <c r="A159" t="s">
        <v>333</v>
      </c>
      <c r="B159" t="s">
        <v>135</v>
      </c>
      <c r="C159" s="1">
        <v>127412</v>
      </c>
    </row>
    <row r="160" spans="1:3" x14ac:dyDescent="0.25">
      <c r="A160" t="s">
        <v>238</v>
      </c>
      <c r="B160" t="s">
        <v>134</v>
      </c>
      <c r="C160" s="1">
        <v>54798</v>
      </c>
    </row>
    <row r="161" spans="1:3" x14ac:dyDescent="0.25">
      <c r="A161" t="s">
        <v>334</v>
      </c>
      <c r="B161" t="s">
        <v>147</v>
      </c>
      <c r="C161" s="1">
        <v>24007</v>
      </c>
    </row>
    <row r="162" spans="1:3" x14ac:dyDescent="0.25">
      <c r="A162" t="s">
        <v>237</v>
      </c>
      <c r="B162" t="s">
        <v>132</v>
      </c>
      <c r="C162" s="1">
        <v>170360</v>
      </c>
    </row>
    <row r="163" spans="1:3" x14ac:dyDescent="0.25">
      <c r="A163" t="s">
        <v>249</v>
      </c>
      <c r="B163" t="s">
        <v>121</v>
      </c>
      <c r="C163" s="1">
        <v>75581</v>
      </c>
    </row>
    <row r="164" spans="1:3" x14ac:dyDescent="0.25">
      <c r="A164" t="s">
        <v>233</v>
      </c>
      <c r="B164" t="s">
        <v>232</v>
      </c>
      <c r="C164" s="1">
        <v>130000</v>
      </c>
    </row>
    <row r="165" spans="1:3" x14ac:dyDescent="0.25">
      <c r="A165" t="s">
        <v>612</v>
      </c>
      <c r="B165" t="s">
        <v>613</v>
      </c>
      <c r="C165" s="1">
        <v>75000</v>
      </c>
    </row>
    <row r="166" spans="1:3" x14ac:dyDescent="0.25">
      <c r="A166" t="s">
        <v>593</v>
      </c>
      <c r="B166" t="s">
        <v>173</v>
      </c>
      <c r="C166" s="1">
        <v>157000</v>
      </c>
    </row>
    <row r="167" spans="1:3" x14ac:dyDescent="0.25">
      <c r="A167" t="s">
        <v>614</v>
      </c>
      <c r="B167" t="s">
        <v>615</v>
      </c>
      <c r="C167" s="1">
        <v>26493</v>
      </c>
    </row>
    <row r="168" spans="1:3" x14ac:dyDescent="0.25">
      <c r="A168" t="s">
        <v>616</v>
      </c>
      <c r="B168" t="s">
        <v>617</v>
      </c>
      <c r="C168" s="1">
        <v>350000</v>
      </c>
    </row>
    <row r="169" spans="1:3" x14ac:dyDescent="0.25">
      <c r="A169" t="s">
        <v>1528</v>
      </c>
      <c r="B169" t="s">
        <v>1529</v>
      </c>
      <c r="C169" s="1">
        <v>100000</v>
      </c>
    </row>
    <row r="170" spans="1:3" x14ac:dyDescent="0.25">
      <c r="A170" t="s">
        <v>1530</v>
      </c>
      <c r="B170" t="s">
        <v>1531</v>
      </c>
      <c r="C170" s="1">
        <v>200000</v>
      </c>
    </row>
    <row r="171" spans="1:3" x14ac:dyDescent="0.25">
      <c r="A171" t="s">
        <v>1532</v>
      </c>
      <c r="B171" t="s">
        <v>1533</v>
      </c>
      <c r="C171" s="1">
        <v>50000</v>
      </c>
    </row>
    <row r="172" spans="1:3" x14ac:dyDescent="0.25">
      <c r="A172" t="s">
        <v>530</v>
      </c>
      <c r="B172" t="s">
        <v>131</v>
      </c>
      <c r="C172" s="1">
        <v>7000</v>
      </c>
    </row>
    <row r="173" spans="1:3" x14ac:dyDescent="0.25">
      <c r="B173" s="42" t="s">
        <v>618</v>
      </c>
      <c r="C173" s="41">
        <f>SUM(C151:C172)</f>
        <v>2172859</v>
      </c>
    </row>
    <row r="174" spans="1:3" x14ac:dyDescent="0.25">
      <c r="A174" s="42" t="s">
        <v>619</v>
      </c>
      <c r="B174" s="42" t="s">
        <v>620</v>
      </c>
      <c r="C174" s="41"/>
    </row>
    <row r="175" spans="1:3" x14ac:dyDescent="0.25">
      <c r="A175" t="s">
        <v>254</v>
      </c>
      <c r="B175" t="s">
        <v>131</v>
      </c>
      <c r="C175" s="1">
        <v>6600</v>
      </c>
    </row>
    <row r="176" spans="1:3" x14ac:dyDescent="0.25">
      <c r="A176" t="s">
        <v>621</v>
      </c>
      <c r="B176" t="s">
        <v>622</v>
      </c>
      <c r="C176" s="1">
        <v>7200</v>
      </c>
    </row>
    <row r="177" spans="1:3" x14ac:dyDescent="0.25">
      <c r="A177" t="s">
        <v>623</v>
      </c>
      <c r="B177" t="s">
        <v>624</v>
      </c>
      <c r="C177" s="1">
        <v>75000</v>
      </c>
    </row>
    <row r="178" spans="1:3" x14ac:dyDescent="0.25">
      <c r="B178" s="42" t="s">
        <v>625</v>
      </c>
      <c r="C178" s="41">
        <f>SUM(C175:C177)</f>
        <v>88800</v>
      </c>
    </row>
    <row r="179" spans="1:3" x14ac:dyDescent="0.25">
      <c r="A179" s="42" t="s">
        <v>268</v>
      </c>
      <c r="B179" s="42" t="s">
        <v>146</v>
      </c>
      <c r="C179" s="41"/>
    </row>
    <row r="180" spans="1:3" x14ac:dyDescent="0.25">
      <c r="A180" t="s">
        <v>267</v>
      </c>
      <c r="B180" t="s">
        <v>136</v>
      </c>
      <c r="C180" s="1">
        <v>16117</v>
      </c>
    </row>
    <row r="181" spans="1:3" x14ac:dyDescent="0.25">
      <c r="A181" t="s">
        <v>266</v>
      </c>
      <c r="B181" t="s">
        <v>135</v>
      </c>
      <c r="C181" s="1">
        <v>43944</v>
      </c>
    </row>
    <row r="182" spans="1:3" x14ac:dyDescent="0.25">
      <c r="A182" t="s">
        <v>265</v>
      </c>
      <c r="B182" t="s">
        <v>145</v>
      </c>
      <c r="C182" s="1">
        <v>13621</v>
      </c>
    </row>
    <row r="183" spans="1:3" x14ac:dyDescent="0.25">
      <c r="B183" s="42" t="s">
        <v>264</v>
      </c>
      <c r="C183" s="41">
        <f>SUM(C180:C182)</f>
        <v>73682</v>
      </c>
    </row>
    <row r="184" spans="1:3" x14ac:dyDescent="0.25">
      <c r="A184" s="42" t="s">
        <v>626</v>
      </c>
      <c r="B184" s="42" t="s">
        <v>627</v>
      </c>
      <c r="C184" s="41"/>
    </row>
    <row r="185" spans="1:3" x14ac:dyDescent="0.25">
      <c r="A185" t="s">
        <v>258</v>
      </c>
      <c r="B185" t="s">
        <v>192</v>
      </c>
      <c r="C185" s="1">
        <v>21300</v>
      </c>
    </row>
    <row r="186" spans="1:3" x14ac:dyDescent="0.25">
      <c r="B186" s="42" t="s">
        <v>628</v>
      </c>
      <c r="C186" s="41">
        <f>SUM(C185:C185)</f>
        <v>21300</v>
      </c>
    </row>
    <row r="187" spans="1:3" x14ac:dyDescent="0.25">
      <c r="A187" s="42" t="s">
        <v>631</v>
      </c>
      <c r="B187" s="42" t="s">
        <v>632</v>
      </c>
      <c r="C187" s="41"/>
    </row>
    <row r="188" spans="1:3" x14ac:dyDescent="0.25">
      <c r="A188" t="s">
        <v>242</v>
      </c>
      <c r="B188" t="s">
        <v>140</v>
      </c>
      <c r="C188" s="1">
        <v>173936</v>
      </c>
    </row>
    <row r="189" spans="1:3" x14ac:dyDescent="0.25">
      <c r="A189" t="s">
        <v>241</v>
      </c>
      <c r="B189" t="s">
        <v>139</v>
      </c>
      <c r="C189" s="1">
        <v>31710</v>
      </c>
    </row>
    <row r="190" spans="1:3" x14ac:dyDescent="0.25">
      <c r="A190" t="s">
        <v>240</v>
      </c>
      <c r="B190" t="s">
        <v>138</v>
      </c>
      <c r="C190" s="1">
        <v>102353</v>
      </c>
    </row>
    <row r="191" spans="1:3" x14ac:dyDescent="0.25">
      <c r="A191" t="s">
        <v>239</v>
      </c>
      <c r="B191" t="s">
        <v>137</v>
      </c>
      <c r="C191" s="1">
        <v>222380</v>
      </c>
    </row>
    <row r="192" spans="1:3" x14ac:dyDescent="0.25">
      <c r="A192" t="s">
        <v>273</v>
      </c>
      <c r="B192" t="s">
        <v>136</v>
      </c>
      <c r="C192" s="1">
        <v>9413</v>
      </c>
    </row>
    <row r="193" spans="1:3" x14ac:dyDescent="0.25">
      <c r="A193" t="s">
        <v>274</v>
      </c>
      <c r="B193" t="s">
        <v>135</v>
      </c>
      <c r="C193" s="1">
        <v>15177</v>
      </c>
    </row>
    <row r="194" spans="1:3" x14ac:dyDescent="0.25">
      <c r="A194" t="s">
        <v>332</v>
      </c>
      <c r="B194" t="s">
        <v>148</v>
      </c>
      <c r="C194" s="1">
        <v>25951</v>
      </c>
    </row>
    <row r="195" spans="1:3" x14ac:dyDescent="0.25">
      <c r="A195" t="s">
        <v>333</v>
      </c>
      <c r="B195" t="s">
        <v>135</v>
      </c>
      <c r="C195" s="1">
        <v>45530</v>
      </c>
    </row>
    <row r="196" spans="1:3" x14ac:dyDescent="0.25">
      <c r="A196" t="s">
        <v>238</v>
      </c>
      <c r="B196" t="s">
        <v>134</v>
      </c>
      <c r="C196" s="1">
        <v>67505</v>
      </c>
    </row>
    <row r="197" spans="1:3" x14ac:dyDescent="0.25">
      <c r="A197" t="s">
        <v>334</v>
      </c>
      <c r="B197" t="s">
        <v>147</v>
      </c>
      <c r="C197" s="1">
        <v>10257</v>
      </c>
    </row>
    <row r="198" spans="1:3" x14ac:dyDescent="0.25">
      <c r="A198" t="s">
        <v>275</v>
      </c>
      <c r="B198" t="s">
        <v>133</v>
      </c>
      <c r="C198" s="1">
        <v>3376</v>
      </c>
    </row>
    <row r="199" spans="1:3" x14ac:dyDescent="0.25">
      <c r="A199" t="s">
        <v>237</v>
      </c>
      <c r="B199" t="s">
        <v>132</v>
      </c>
      <c r="C199" s="1">
        <v>173713</v>
      </c>
    </row>
    <row r="200" spans="1:3" x14ac:dyDescent="0.25">
      <c r="A200" t="s">
        <v>249</v>
      </c>
      <c r="B200" t="s">
        <v>121</v>
      </c>
      <c r="C200" s="1">
        <v>25335</v>
      </c>
    </row>
    <row r="201" spans="1:3" x14ac:dyDescent="0.25">
      <c r="A201" t="s">
        <v>352</v>
      </c>
      <c r="B201" t="s">
        <v>157</v>
      </c>
      <c r="C201" s="1">
        <v>8667</v>
      </c>
    </row>
    <row r="202" spans="1:3" x14ac:dyDescent="0.25">
      <c r="A202" t="s">
        <v>236</v>
      </c>
      <c r="B202" t="s">
        <v>116</v>
      </c>
      <c r="C202" s="1">
        <v>1227</v>
      </c>
    </row>
    <row r="203" spans="1:3" x14ac:dyDescent="0.25">
      <c r="A203" t="s">
        <v>409</v>
      </c>
      <c r="B203" t="s">
        <v>211</v>
      </c>
      <c r="C203" s="1">
        <v>350000</v>
      </c>
    </row>
    <row r="204" spans="1:3" x14ac:dyDescent="0.25">
      <c r="A204" t="s">
        <v>633</v>
      </c>
      <c r="B204" t="s">
        <v>634</v>
      </c>
      <c r="C204" s="1">
        <v>521000</v>
      </c>
    </row>
    <row r="205" spans="1:3" x14ac:dyDescent="0.25">
      <c r="A205" t="s">
        <v>411</v>
      </c>
      <c r="B205" t="s">
        <v>204</v>
      </c>
      <c r="C205" s="1">
        <v>23000</v>
      </c>
    </row>
    <row r="206" spans="1:3" x14ac:dyDescent="0.25">
      <c r="A206" t="s">
        <v>414</v>
      </c>
      <c r="B206" t="s">
        <v>211</v>
      </c>
      <c r="C206" s="1">
        <v>0</v>
      </c>
    </row>
    <row r="207" spans="1:3" x14ac:dyDescent="0.25">
      <c r="B207" s="42" t="s">
        <v>635</v>
      </c>
      <c r="C207" s="41">
        <f>SUM(C188:C206)</f>
        <v>1810530</v>
      </c>
    </row>
    <row r="208" spans="1:3" x14ac:dyDescent="0.25">
      <c r="A208" s="42" t="s">
        <v>400</v>
      </c>
      <c r="B208" s="42" t="s">
        <v>201</v>
      </c>
      <c r="C208" s="41"/>
    </row>
    <row r="209" spans="1:3" x14ac:dyDescent="0.25">
      <c r="A209" t="s">
        <v>262</v>
      </c>
      <c r="B209" t="s">
        <v>141</v>
      </c>
      <c r="C209" s="1">
        <v>10260</v>
      </c>
    </row>
    <row r="210" spans="1:3" x14ac:dyDescent="0.25">
      <c r="A210" t="s">
        <v>242</v>
      </c>
      <c r="B210" t="s">
        <v>140</v>
      </c>
      <c r="C210" s="1">
        <v>26091</v>
      </c>
    </row>
    <row r="211" spans="1:3" x14ac:dyDescent="0.25">
      <c r="A211" t="s">
        <v>241</v>
      </c>
      <c r="B211" t="s">
        <v>139</v>
      </c>
      <c r="C211" s="1">
        <v>9131</v>
      </c>
    </row>
    <row r="212" spans="1:3" x14ac:dyDescent="0.25">
      <c r="A212" t="s">
        <v>240</v>
      </c>
      <c r="B212" t="s">
        <v>138</v>
      </c>
      <c r="C212" s="1">
        <v>22622</v>
      </c>
    </row>
    <row r="213" spans="1:3" x14ac:dyDescent="0.25">
      <c r="A213" t="s">
        <v>239</v>
      </c>
      <c r="B213" t="s">
        <v>137</v>
      </c>
      <c r="C213" s="1">
        <v>49489</v>
      </c>
    </row>
    <row r="214" spans="1:3" x14ac:dyDescent="0.25">
      <c r="A214" t="s">
        <v>332</v>
      </c>
      <c r="B214" t="s">
        <v>148</v>
      </c>
      <c r="C214" s="1">
        <v>9997</v>
      </c>
    </row>
    <row r="215" spans="1:3" x14ac:dyDescent="0.25">
      <c r="A215" t="s">
        <v>333</v>
      </c>
      <c r="B215" t="s">
        <v>135</v>
      </c>
      <c r="C215" s="1">
        <v>14585</v>
      </c>
    </row>
    <row r="216" spans="1:3" x14ac:dyDescent="0.25">
      <c r="A216" t="s">
        <v>238</v>
      </c>
      <c r="B216" t="s">
        <v>134</v>
      </c>
      <c r="C216" s="1">
        <v>13536</v>
      </c>
    </row>
    <row r="217" spans="1:3" x14ac:dyDescent="0.25">
      <c r="A217" t="s">
        <v>334</v>
      </c>
      <c r="B217" t="s">
        <v>147</v>
      </c>
      <c r="C217" s="1">
        <v>3376</v>
      </c>
    </row>
    <row r="218" spans="1:3" x14ac:dyDescent="0.25">
      <c r="A218" t="s">
        <v>237</v>
      </c>
      <c r="B218" t="s">
        <v>132</v>
      </c>
      <c r="C218" s="1">
        <v>38021</v>
      </c>
    </row>
    <row r="219" spans="1:3" x14ac:dyDescent="0.25">
      <c r="A219" t="s">
        <v>249</v>
      </c>
      <c r="B219" t="s">
        <v>121</v>
      </c>
      <c r="C219" s="1">
        <v>8665</v>
      </c>
    </row>
    <row r="220" spans="1:3" x14ac:dyDescent="0.25">
      <c r="A220" t="s">
        <v>408</v>
      </c>
      <c r="B220" t="s">
        <v>170</v>
      </c>
      <c r="C220" s="1">
        <v>154000</v>
      </c>
    </row>
    <row r="221" spans="1:3" x14ac:dyDescent="0.25">
      <c r="A221" t="s">
        <v>254</v>
      </c>
      <c r="B221" t="s">
        <v>131</v>
      </c>
      <c r="C221" s="1">
        <v>1600</v>
      </c>
    </row>
    <row r="222" spans="1:3" x14ac:dyDescent="0.25">
      <c r="A222" t="s">
        <v>443</v>
      </c>
      <c r="B222" t="s">
        <v>444</v>
      </c>
      <c r="C222" s="1">
        <v>40000</v>
      </c>
    </row>
    <row r="223" spans="1:3" x14ac:dyDescent="0.25">
      <c r="A223" t="s">
        <v>633</v>
      </c>
      <c r="B223" t="s">
        <v>634</v>
      </c>
      <c r="C223" s="1">
        <v>113700</v>
      </c>
    </row>
    <row r="224" spans="1:3" x14ac:dyDescent="0.25">
      <c r="A224" t="s">
        <v>636</v>
      </c>
      <c r="B224" t="s">
        <v>637</v>
      </c>
      <c r="C224" s="1">
        <v>120000</v>
      </c>
    </row>
    <row r="225" spans="1:3" x14ac:dyDescent="0.25">
      <c r="A225" t="s">
        <v>550</v>
      </c>
      <c r="B225" t="s">
        <v>551</v>
      </c>
      <c r="C225" s="1">
        <v>2782601</v>
      </c>
    </row>
    <row r="226" spans="1:3" x14ac:dyDescent="0.25">
      <c r="A226" t="s">
        <v>233</v>
      </c>
      <c r="B226" t="s">
        <v>232</v>
      </c>
      <c r="C226" s="1">
        <v>25500</v>
      </c>
    </row>
    <row r="227" spans="1:3" x14ac:dyDescent="0.25">
      <c r="A227" t="s">
        <v>638</v>
      </c>
      <c r="B227" t="s">
        <v>639</v>
      </c>
      <c r="C227" s="1">
        <v>360481</v>
      </c>
    </row>
    <row r="228" spans="1:3" x14ac:dyDescent="0.25">
      <c r="A228" t="s">
        <v>640</v>
      </c>
      <c r="B228" t="s">
        <v>641</v>
      </c>
      <c r="C228" s="1">
        <v>96902</v>
      </c>
    </row>
    <row r="229" spans="1:3" x14ac:dyDescent="0.25">
      <c r="A229" t="s">
        <v>642</v>
      </c>
      <c r="B229" t="s">
        <v>643</v>
      </c>
      <c r="C229" s="1">
        <v>151000</v>
      </c>
    </row>
    <row r="230" spans="1:3" x14ac:dyDescent="0.25">
      <c r="A230" t="s">
        <v>644</v>
      </c>
      <c r="B230" t="s">
        <v>645</v>
      </c>
      <c r="C230" s="1">
        <v>13068</v>
      </c>
    </row>
    <row r="231" spans="1:3" x14ac:dyDescent="0.25">
      <c r="A231" t="s">
        <v>646</v>
      </c>
      <c r="B231" t="s">
        <v>647</v>
      </c>
      <c r="C231" s="1">
        <v>111800</v>
      </c>
    </row>
    <row r="232" spans="1:3" x14ac:dyDescent="0.25">
      <c r="A232" t="s">
        <v>337</v>
      </c>
      <c r="B232" t="s">
        <v>131</v>
      </c>
      <c r="C232" s="1">
        <v>65000</v>
      </c>
    </row>
    <row r="233" spans="1:3" x14ac:dyDescent="0.25">
      <c r="A233" t="s">
        <v>401</v>
      </c>
      <c r="B233" t="s">
        <v>170</v>
      </c>
      <c r="C233" s="1">
        <v>225000</v>
      </c>
    </row>
    <row r="234" spans="1:3" x14ac:dyDescent="0.25">
      <c r="A234" t="s">
        <v>530</v>
      </c>
      <c r="B234" t="s">
        <v>131</v>
      </c>
      <c r="C234" s="1">
        <v>5200</v>
      </c>
    </row>
    <row r="235" spans="1:3" x14ac:dyDescent="0.25">
      <c r="B235" s="42" t="s">
        <v>402</v>
      </c>
      <c r="C235" s="41">
        <f>SUM(C209:C234)</f>
        <v>4471625</v>
      </c>
    </row>
    <row r="236" spans="1:3" x14ac:dyDescent="0.25">
      <c r="B236" s="42" t="s">
        <v>648</v>
      </c>
      <c r="C236" s="41">
        <f>C12+C20+C25+C28+C33+C36+C40+C45+C52+C72+C103+C106+C111+C115+C133+C136+C149+C173+C178+C183+C186+C207+C235</f>
        <v>70571937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6"/>
  <sheetViews>
    <sheetView showGridLines="0" workbookViewId="0">
      <selection activeCell="A9" sqref="A9:C36"/>
    </sheetView>
  </sheetViews>
  <sheetFormatPr baseColWidth="10" defaultRowHeight="15" x14ac:dyDescent="0.25"/>
  <cols>
    <col min="1" max="1" width="15.85546875" customWidth="1"/>
    <col min="2" max="2" width="46.1406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649</v>
      </c>
      <c r="B9" s="42" t="s">
        <v>650</v>
      </c>
      <c r="C9" s="41"/>
    </row>
    <row r="10" spans="1:6" x14ac:dyDescent="0.25">
      <c r="A10" s="42" t="s">
        <v>651</v>
      </c>
      <c r="B10" s="42" t="s">
        <v>226</v>
      </c>
      <c r="C10" s="41"/>
    </row>
    <row r="11" spans="1:6" x14ac:dyDescent="0.25">
      <c r="A11" t="s">
        <v>243</v>
      </c>
      <c r="B11" t="s">
        <v>143</v>
      </c>
      <c r="C11" s="1">
        <v>30470</v>
      </c>
    </row>
    <row r="12" spans="1:6" x14ac:dyDescent="0.25">
      <c r="A12" t="s">
        <v>262</v>
      </c>
      <c r="B12" t="s">
        <v>141</v>
      </c>
      <c r="C12" s="1">
        <v>20521</v>
      </c>
    </row>
    <row r="13" spans="1:6" x14ac:dyDescent="0.25">
      <c r="A13" t="s">
        <v>242</v>
      </c>
      <c r="B13" t="s">
        <v>140</v>
      </c>
      <c r="C13" s="1">
        <v>34787</v>
      </c>
    </row>
    <row r="14" spans="1:6" x14ac:dyDescent="0.25">
      <c r="A14" t="s">
        <v>241</v>
      </c>
      <c r="B14" t="s">
        <v>139</v>
      </c>
      <c r="C14" s="1">
        <v>16695</v>
      </c>
    </row>
    <row r="15" spans="1:6" x14ac:dyDescent="0.25">
      <c r="A15" t="s">
        <v>240</v>
      </c>
      <c r="B15" t="s">
        <v>138</v>
      </c>
      <c r="C15" s="1">
        <v>56971</v>
      </c>
    </row>
    <row r="16" spans="1:6" x14ac:dyDescent="0.25">
      <c r="A16" t="s">
        <v>239</v>
      </c>
      <c r="B16" t="s">
        <v>137</v>
      </c>
      <c r="C16" s="1">
        <v>108096</v>
      </c>
    </row>
    <row r="17" spans="1:3" x14ac:dyDescent="0.25">
      <c r="A17" t="s">
        <v>273</v>
      </c>
      <c r="B17" t="s">
        <v>136</v>
      </c>
      <c r="C17" s="1">
        <v>128775</v>
      </c>
    </row>
    <row r="18" spans="1:3" x14ac:dyDescent="0.25">
      <c r="A18" t="s">
        <v>274</v>
      </c>
      <c r="B18" t="s">
        <v>135</v>
      </c>
      <c r="C18" s="1">
        <v>194863</v>
      </c>
    </row>
    <row r="19" spans="1:3" x14ac:dyDescent="0.25">
      <c r="A19" t="s">
        <v>332</v>
      </c>
      <c r="B19" t="s">
        <v>148</v>
      </c>
      <c r="C19" s="1">
        <v>132443</v>
      </c>
    </row>
    <row r="20" spans="1:3" x14ac:dyDescent="0.25">
      <c r="A20" t="s">
        <v>333</v>
      </c>
      <c r="B20" t="s">
        <v>135</v>
      </c>
      <c r="C20" s="1">
        <v>220138</v>
      </c>
    </row>
    <row r="21" spans="1:3" x14ac:dyDescent="0.25">
      <c r="A21" t="s">
        <v>238</v>
      </c>
      <c r="B21" t="s">
        <v>134</v>
      </c>
      <c r="C21" s="1">
        <v>27278</v>
      </c>
    </row>
    <row r="22" spans="1:3" x14ac:dyDescent="0.25">
      <c r="A22" t="s">
        <v>334</v>
      </c>
      <c r="B22" t="s">
        <v>147</v>
      </c>
      <c r="C22" s="1">
        <v>51811</v>
      </c>
    </row>
    <row r="23" spans="1:3" x14ac:dyDescent="0.25">
      <c r="A23" t="s">
        <v>275</v>
      </c>
      <c r="B23" t="s">
        <v>133</v>
      </c>
      <c r="C23" s="1">
        <v>43947</v>
      </c>
    </row>
    <row r="24" spans="1:3" x14ac:dyDescent="0.25">
      <c r="A24" t="s">
        <v>237</v>
      </c>
      <c r="B24" t="s">
        <v>132</v>
      </c>
      <c r="C24" s="1">
        <v>85480</v>
      </c>
    </row>
    <row r="25" spans="1:3" x14ac:dyDescent="0.25">
      <c r="A25" t="s">
        <v>249</v>
      </c>
      <c r="B25" t="s">
        <v>121</v>
      </c>
      <c r="C25" s="1">
        <v>125337</v>
      </c>
    </row>
    <row r="26" spans="1:3" x14ac:dyDescent="0.25">
      <c r="A26" t="s">
        <v>352</v>
      </c>
      <c r="B26" t="s">
        <v>157</v>
      </c>
      <c r="C26" s="1">
        <v>113929</v>
      </c>
    </row>
    <row r="27" spans="1:3" x14ac:dyDescent="0.25">
      <c r="A27" t="s">
        <v>236</v>
      </c>
      <c r="B27" t="s">
        <v>116</v>
      </c>
      <c r="C27" s="1">
        <v>866</v>
      </c>
    </row>
    <row r="28" spans="1:3" x14ac:dyDescent="0.25">
      <c r="A28" t="s">
        <v>652</v>
      </c>
      <c r="B28" t="s">
        <v>653</v>
      </c>
      <c r="C28" s="1">
        <v>11620</v>
      </c>
    </row>
    <row r="29" spans="1:3" x14ac:dyDescent="0.25">
      <c r="A29" t="s">
        <v>406</v>
      </c>
      <c r="B29" t="s">
        <v>407</v>
      </c>
      <c r="C29" s="1">
        <v>16494</v>
      </c>
    </row>
    <row r="30" spans="1:3" x14ac:dyDescent="0.25">
      <c r="A30" t="s">
        <v>523</v>
      </c>
      <c r="B30" t="s">
        <v>524</v>
      </c>
      <c r="C30" s="1">
        <v>125000</v>
      </c>
    </row>
    <row r="31" spans="1:3" x14ac:dyDescent="0.25">
      <c r="A31" t="s">
        <v>233</v>
      </c>
      <c r="B31" t="s">
        <v>232</v>
      </c>
      <c r="C31" s="1">
        <v>12285</v>
      </c>
    </row>
    <row r="32" spans="1:3" x14ac:dyDescent="0.25">
      <c r="A32" t="s">
        <v>656</v>
      </c>
      <c r="B32" t="s">
        <v>657</v>
      </c>
      <c r="C32" s="1">
        <v>800000</v>
      </c>
    </row>
    <row r="33" spans="1:3" x14ac:dyDescent="0.25">
      <c r="A33" t="s">
        <v>493</v>
      </c>
      <c r="B33" t="s">
        <v>216</v>
      </c>
      <c r="C33" s="1">
        <v>139000</v>
      </c>
    </row>
    <row r="34" spans="1:3" x14ac:dyDescent="0.25">
      <c r="A34" t="s">
        <v>658</v>
      </c>
      <c r="B34" t="s">
        <v>227</v>
      </c>
      <c r="C34" s="1">
        <v>118393</v>
      </c>
    </row>
    <row r="35" spans="1:3" x14ac:dyDescent="0.25">
      <c r="B35" s="42" t="s">
        <v>659</v>
      </c>
      <c r="C35" s="41">
        <f>SUM(C11:C34)</f>
        <v>2615199</v>
      </c>
    </row>
    <row r="36" spans="1:3" x14ac:dyDescent="0.25">
      <c r="B36" s="42" t="s">
        <v>660</v>
      </c>
      <c r="C36" s="41">
        <f>C35</f>
        <v>2615199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44"/>
  <sheetViews>
    <sheetView showGridLines="0" topLeftCell="A7" workbookViewId="0">
      <selection activeCell="A9" sqref="A9:C144"/>
    </sheetView>
  </sheetViews>
  <sheetFormatPr baseColWidth="10" defaultRowHeight="15" x14ac:dyDescent="0.25"/>
  <cols>
    <col min="1" max="1" width="15.42578125" customWidth="1"/>
    <col min="2" max="2" width="48.1406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661</v>
      </c>
      <c r="B9" s="42" t="s">
        <v>662</v>
      </c>
      <c r="C9" s="41"/>
    </row>
    <row r="10" spans="1:6" x14ac:dyDescent="0.25">
      <c r="A10" s="42" t="s">
        <v>663</v>
      </c>
      <c r="B10" s="42" t="s">
        <v>664</v>
      </c>
      <c r="C10" s="41"/>
    </row>
    <row r="11" spans="1:6" x14ac:dyDescent="0.25">
      <c r="A11" t="s">
        <v>523</v>
      </c>
      <c r="B11" t="s">
        <v>524</v>
      </c>
      <c r="C11" s="1">
        <v>125000</v>
      </c>
    </row>
    <row r="12" spans="1:6" x14ac:dyDescent="0.25">
      <c r="A12" t="s">
        <v>665</v>
      </c>
      <c r="B12" t="s">
        <v>666</v>
      </c>
      <c r="C12" s="1">
        <v>30000</v>
      </c>
    </row>
    <row r="13" spans="1:6" x14ac:dyDescent="0.25">
      <c r="A13" t="s">
        <v>233</v>
      </c>
      <c r="B13" t="s">
        <v>232</v>
      </c>
      <c r="C13" s="1">
        <v>8768</v>
      </c>
    </row>
    <row r="14" spans="1:6" x14ac:dyDescent="0.25">
      <c r="A14" t="s">
        <v>667</v>
      </c>
      <c r="B14" t="s">
        <v>668</v>
      </c>
      <c r="C14" s="1">
        <v>250000</v>
      </c>
    </row>
    <row r="15" spans="1:6" x14ac:dyDescent="0.25">
      <c r="B15" s="42" t="s">
        <v>669</v>
      </c>
      <c r="C15" s="41">
        <f>SUM(C11:C14)</f>
        <v>413768</v>
      </c>
    </row>
    <row r="16" spans="1:6" x14ac:dyDescent="0.25">
      <c r="A16" s="42" t="s">
        <v>268</v>
      </c>
      <c r="B16" s="42" t="s">
        <v>146</v>
      </c>
      <c r="C16" s="41"/>
    </row>
    <row r="17" spans="1:3" x14ac:dyDescent="0.25">
      <c r="A17" t="s">
        <v>332</v>
      </c>
      <c r="B17" t="s">
        <v>148</v>
      </c>
      <c r="C17" s="1">
        <v>9736</v>
      </c>
    </row>
    <row r="18" spans="1:3" x14ac:dyDescent="0.25">
      <c r="A18" t="s">
        <v>333</v>
      </c>
      <c r="B18" t="s">
        <v>135</v>
      </c>
      <c r="C18" s="1">
        <v>16183</v>
      </c>
    </row>
    <row r="19" spans="1:3" x14ac:dyDescent="0.25">
      <c r="A19" t="s">
        <v>334</v>
      </c>
      <c r="B19" t="s">
        <v>147</v>
      </c>
      <c r="C19" s="1">
        <v>3376</v>
      </c>
    </row>
    <row r="20" spans="1:3" x14ac:dyDescent="0.25">
      <c r="A20" t="s">
        <v>249</v>
      </c>
      <c r="B20" t="s">
        <v>121</v>
      </c>
      <c r="C20" s="1">
        <v>9080</v>
      </c>
    </row>
    <row r="21" spans="1:3" x14ac:dyDescent="0.25">
      <c r="B21" s="42" t="s">
        <v>264</v>
      </c>
      <c r="C21" s="41">
        <f>SUM(C17:C20)</f>
        <v>38375</v>
      </c>
    </row>
    <row r="22" spans="1:3" x14ac:dyDescent="0.25">
      <c r="A22" s="42" t="s">
        <v>670</v>
      </c>
      <c r="B22" s="42" t="s">
        <v>671</v>
      </c>
      <c r="C22" s="41"/>
    </row>
    <row r="23" spans="1:3" x14ac:dyDescent="0.25">
      <c r="A23" t="s">
        <v>523</v>
      </c>
      <c r="B23" t="s">
        <v>524</v>
      </c>
      <c r="C23" s="1">
        <v>17000</v>
      </c>
    </row>
    <row r="24" spans="1:3" x14ac:dyDescent="0.25">
      <c r="A24" t="s">
        <v>408</v>
      </c>
      <c r="B24" t="s">
        <v>170</v>
      </c>
      <c r="C24" s="1">
        <v>15000</v>
      </c>
    </row>
    <row r="25" spans="1:3" x14ac:dyDescent="0.25">
      <c r="A25" t="s">
        <v>258</v>
      </c>
      <c r="B25" t="s">
        <v>192</v>
      </c>
      <c r="C25" s="1">
        <v>6000</v>
      </c>
    </row>
    <row r="26" spans="1:3" x14ac:dyDescent="0.25">
      <c r="A26" t="s">
        <v>654</v>
      </c>
      <c r="B26" t="s">
        <v>655</v>
      </c>
      <c r="C26" s="1">
        <v>2000</v>
      </c>
    </row>
    <row r="27" spans="1:3" x14ac:dyDescent="0.25">
      <c r="A27" t="s">
        <v>672</v>
      </c>
      <c r="B27" t="s">
        <v>673</v>
      </c>
      <c r="C27" s="1">
        <v>23000</v>
      </c>
    </row>
    <row r="28" spans="1:3" x14ac:dyDescent="0.25">
      <c r="A28" t="s">
        <v>667</v>
      </c>
      <c r="B28" t="s">
        <v>668</v>
      </c>
      <c r="C28" s="1">
        <v>34591</v>
      </c>
    </row>
    <row r="29" spans="1:3" x14ac:dyDescent="0.25">
      <c r="A29" t="s">
        <v>337</v>
      </c>
      <c r="B29" t="s">
        <v>131</v>
      </c>
      <c r="C29" s="1">
        <v>12409</v>
      </c>
    </row>
    <row r="30" spans="1:3" x14ac:dyDescent="0.25">
      <c r="B30" s="42" t="s">
        <v>674</v>
      </c>
      <c r="C30" s="41">
        <f>SUM(C23:C29)</f>
        <v>110000</v>
      </c>
    </row>
    <row r="31" spans="1:3" x14ac:dyDescent="0.25">
      <c r="A31" s="42" t="s">
        <v>675</v>
      </c>
      <c r="B31" s="42" t="s">
        <v>676</v>
      </c>
      <c r="C31" s="41"/>
    </row>
    <row r="32" spans="1:3" x14ac:dyDescent="0.25">
      <c r="A32" t="s">
        <v>523</v>
      </c>
      <c r="B32" t="s">
        <v>524</v>
      </c>
      <c r="C32" s="1">
        <v>20000</v>
      </c>
    </row>
    <row r="33" spans="1:3" x14ac:dyDescent="0.25">
      <c r="A33" t="s">
        <v>408</v>
      </c>
      <c r="B33" t="s">
        <v>170</v>
      </c>
      <c r="C33" s="1">
        <v>20000</v>
      </c>
    </row>
    <row r="34" spans="1:3" x14ac:dyDescent="0.25">
      <c r="A34" t="s">
        <v>258</v>
      </c>
      <c r="B34" t="s">
        <v>192</v>
      </c>
      <c r="C34" s="1">
        <v>15000</v>
      </c>
    </row>
    <row r="35" spans="1:3" x14ac:dyDescent="0.25">
      <c r="A35" t="s">
        <v>654</v>
      </c>
      <c r="B35" t="s">
        <v>655</v>
      </c>
      <c r="C35" s="1">
        <v>2000</v>
      </c>
    </row>
    <row r="36" spans="1:3" x14ac:dyDescent="0.25">
      <c r="A36" t="s">
        <v>672</v>
      </c>
      <c r="B36" t="s">
        <v>673</v>
      </c>
      <c r="C36" s="1">
        <v>30000</v>
      </c>
    </row>
    <row r="37" spans="1:3" x14ac:dyDescent="0.25">
      <c r="A37" t="s">
        <v>667</v>
      </c>
      <c r="B37" t="s">
        <v>668</v>
      </c>
      <c r="C37" s="1">
        <v>20000</v>
      </c>
    </row>
    <row r="38" spans="1:3" x14ac:dyDescent="0.25">
      <c r="B38" s="42" t="s">
        <v>677</v>
      </c>
      <c r="C38" s="41">
        <f>SUM(C32:C37)</f>
        <v>107000</v>
      </c>
    </row>
    <row r="39" spans="1:3" x14ac:dyDescent="0.25">
      <c r="A39" s="42" t="s">
        <v>678</v>
      </c>
      <c r="B39" s="42" t="s">
        <v>679</v>
      </c>
      <c r="C39" s="41"/>
    </row>
    <row r="40" spans="1:3" x14ac:dyDescent="0.25">
      <c r="A40" t="s">
        <v>523</v>
      </c>
      <c r="B40" t="s">
        <v>524</v>
      </c>
      <c r="C40" s="1">
        <v>20000</v>
      </c>
    </row>
    <row r="41" spans="1:3" x14ac:dyDescent="0.25">
      <c r="A41" t="s">
        <v>408</v>
      </c>
      <c r="B41" t="s">
        <v>170</v>
      </c>
      <c r="C41" s="1">
        <v>10000</v>
      </c>
    </row>
    <row r="42" spans="1:3" x14ac:dyDescent="0.25">
      <c r="A42" t="s">
        <v>258</v>
      </c>
      <c r="B42" t="s">
        <v>192</v>
      </c>
      <c r="C42" s="1">
        <v>6000</v>
      </c>
    </row>
    <row r="43" spans="1:3" x14ac:dyDescent="0.25">
      <c r="A43" t="s">
        <v>654</v>
      </c>
      <c r="B43" t="s">
        <v>655</v>
      </c>
      <c r="C43" s="1">
        <v>2000</v>
      </c>
    </row>
    <row r="44" spans="1:3" x14ac:dyDescent="0.25">
      <c r="A44" t="s">
        <v>672</v>
      </c>
      <c r="B44" t="s">
        <v>673</v>
      </c>
      <c r="C44" s="1">
        <v>12000</v>
      </c>
    </row>
    <row r="45" spans="1:3" x14ac:dyDescent="0.25">
      <c r="A45" t="s">
        <v>667</v>
      </c>
      <c r="B45" t="s">
        <v>668</v>
      </c>
      <c r="C45" s="1">
        <v>40000</v>
      </c>
    </row>
    <row r="46" spans="1:3" x14ac:dyDescent="0.25">
      <c r="B46" s="42" t="s">
        <v>680</v>
      </c>
      <c r="C46" s="41">
        <f>SUM(C40:C45)</f>
        <v>90000</v>
      </c>
    </row>
    <row r="47" spans="1:3" x14ac:dyDescent="0.25">
      <c r="A47" s="42" t="s">
        <v>681</v>
      </c>
      <c r="B47" s="42" t="s">
        <v>682</v>
      </c>
      <c r="C47" s="41"/>
    </row>
    <row r="48" spans="1:3" x14ac:dyDescent="0.25">
      <c r="A48" t="s">
        <v>523</v>
      </c>
      <c r="B48" t="s">
        <v>524</v>
      </c>
      <c r="C48" s="1">
        <v>8000</v>
      </c>
    </row>
    <row r="49" spans="1:3" x14ac:dyDescent="0.25">
      <c r="A49" t="s">
        <v>408</v>
      </c>
      <c r="B49" t="s">
        <v>170</v>
      </c>
      <c r="C49" s="1">
        <v>5000</v>
      </c>
    </row>
    <row r="50" spans="1:3" x14ac:dyDescent="0.25">
      <c r="A50" t="s">
        <v>258</v>
      </c>
      <c r="B50" t="s">
        <v>192</v>
      </c>
      <c r="C50" s="1">
        <v>6000</v>
      </c>
    </row>
    <row r="51" spans="1:3" x14ac:dyDescent="0.25">
      <c r="A51" t="s">
        <v>654</v>
      </c>
      <c r="B51" t="s">
        <v>655</v>
      </c>
      <c r="C51" s="1">
        <v>2000</v>
      </c>
    </row>
    <row r="52" spans="1:3" x14ac:dyDescent="0.25">
      <c r="A52" t="s">
        <v>672</v>
      </c>
      <c r="B52" t="s">
        <v>673</v>
      </c>
      <c r="C52" s="1">
        <v>17000</v>
      </c>
    </row>
    <row r="53" spans="1:3" x14ac:dyDescent="0.25">
      <c r="A53" t="s">
        <v>667</v>
      </c>
      <c r="B53" t="s">
        <v>668</v>
      </c>
      <c r="C53" s="1">
        <v>72000</v>
      </c>
    </row>
    <row r="54" spans="1:3" x14ac:dyDescent="0.25">
      <c r="B54" s="42" t="s">
        <v>683</v>
      </c>
      <c r="C54" s="41">
        <f>SUM(C48:C53)</f>
        <v>110000</v>
      </c>
    </row>
    <row r="55" spans="1:3" x14ac:dyDescent="0.25">
      <c r="A55" s="42" t="s">
        <v>684</v>
      </c>
      <c r="B55" s="42" t="s">
        <v>685</v>
      </c>
      <c r="C55" s="41"/>
    </row>
    <row r="56" spans="1:3" x14ac:dyDescent="0.25">
      <c r="A56" t="s">
        <v>523</v>
      </c>
      <c r="B56" t="s">
        <v>524</v>
      </c>
      <c r="C56" s="1">
        <v>21100</v>
      </c>
    </row>
    <row r="57" spans="1:3" x14ac:dyDescent="0.25">
      <c r="A57" t="s">
        <v>408</v>
      </c>
      <c r="B57" t="s">
        <v>170</v>
      </c>
      <c r="C57" s="1">
        <v>20000</v>
      </c>
    </row>
    <row r="58" spans="1:3" x14ac:dyDescent="0.25">
      <c r="A58" t="s">
        <v>258</v>
      </c>
      <c r="B58" t="s">
        <v>192</v>
      </c>
      <c r="C58" s="1">
        <v>3000</v>
      </c>
    </row>
    <row r="59" spans="1:3" x14ac:dyDescent="0.25">
      <c r="A59" t="s">
        <v>654</v>
      </c>
      <c r="B59" t="s">
        <v>655</v>
      </c>
      <c r="C59" s="1">
        <v>2000</v>
      </c>
    </row>
    <row r="60" spans="1:3" x14ac:dyDescent="0.25">
      <c r="A60" t="s">
        <v>672</v>
      </c>
      <c r="B60" t="s">
        <v>673</v>
      </c>
      <c r="C60" s="1">
        <v>19900</v>
      </c>
    </row>
    <row r="61" spans="1:3" x14ac:dyDescent="0.25">
      <c r="A61" t="s">
        <v>667</v>
      </c>
      <c r="B61" t="s">
        <v>668</v>
      </c>
      <c r="C61" s="1">
        <v>52000</v>
      </c>
    </row>
    <row r="62" spans="1:3" x14ac:dyDescent="0.25">
      <c r="B62" s="42" t="s">
        <v>686</v>
      </c>
      <c r="C62" s="41">
        <f>SUM(C56:C61)</f>
        <v>118000</v>
      </c>
    </row>
    <row r="63" spans="1:3" x14ac:dyDescent="0.25">
      <c r="A63" s="42" t="s">
        <v>687</v>
      </c>
      <c r="B63" s="42" t="s">
        <v>688</v>
      </c>
      <c r="C63" s="41"/>
    </row>
    <row r="64" spans="1:3" x14ac:dyDescent="0.25">
      <c r="A64" t="s">
        <v>523</v>
      </c>
      <c r="B64" t="s">
        <v>524</v>
      </c>
      <c r="C64" s="1">
        <v>10000</v>
      </c>
    </row>
    <row r="65" spans="1:3" x14ac:dyDescent="0.25">
      <c r="A65" t="s">
        <v>408</v>
      </c>
      <c r="B65" t="s">
        <v>170</v>
      </c>
      <c r="C65" s="1">
        <v>8000</v>
      </c>
    </row>
    <row r="66" spans="1:3" x14ac:dyDescent="0.25">
      <c r="A66" t="s">
        <v>258</v>
      </c>
      <c r="B66" t="s">
        <v>192</v>
      </c>
      <c r="C66" s="1">
        <v>6000</v>
      </c>
    </row>
    <row r="67" spans="1:3" x14ac:dyDescent="0.25">
      <c r="A67" t="s">
        <v>654</v>
      </c>
      <c r="B67" t="s">
        <v>655</v>
      </c>
      <c r="C67" s="1">
        <v>2000</v>
      </c>
    </row>
    <row r="68" spans="1:3" x14ac:dyDescent="0.25">
      <c r="A68" t="s">
        <v>672</v>
      </c>
      <c r="B68" t="s">
        <v>673</v>
      </c>
      <c r="C68" s="1">
        <v>17000</v>
      </c>
    </row>
    <row r="69" spans="1:3" x14ac:dyDescent="0.25">
      <c r="A69" t="s">
        <v>667</v>
      </c>
      <c r="B69" t="s">
        <v>668</v>
      </c>
      <c r="C69" s="1">
        <v>67000</v>
      </c>
    </row>
    <row r="70" spans="1:3" x14ac:dyDescent="0.25">
      <c r="B70" s="42" t="s">
        <v>689</v>
      </c>
      <c r="C70" s="41">
        <f>SUM(C64:C69)</f>
        <v>110000</v>
      </c>
    </row>
    <row r="71" spans="1:3" x14ac:dyDescent="0.25">
      <c r="A71" s="42" t="s">
        <v>690</v>
      </c>
      <c r="B71" s="42" t="s">
        <v>691</v>
      </c>
      <c r="C71" s="41"/>
    </row>
    <row r="72" spans="1:3" x14ac:dyDescent="0.25">
      <c r="A72" t="s">
        <v>523</v>
      </c>
      <c r="B72" t="s">
        <v>524</v>
      </c>
      <c r="C72" s="1">
        <v>25000</v>
      </c>
    </row>
    <row r="73" spans="1:3" x14ac:dyDescent="0.25">
      <c r="A73" t="s">
        <v>408</v>
      </c>
      <c r="B73" t="s">
        <v>170</v>
      </c>
      <c r="C73" s="1">
        <v>22000</v>
      </c>
    </row>
    <row r="74" spans="1:3" x14ac:dyDescent="0.25">
      <c r="A74" t="s">
        <v>258</v>
      </c>
      <c r="B74" t="s">
        <v>192</v>
      </c>
      <c r="C74" s="1">
        <v>6000</v>
      </c>
    </row>
    <row r="75" spans="1:3" x14ac:dyDescent="0.25">
      <c r="A75" t="s">
        <v>654</v>
      </c>
      <c r="B75" t="s">
        <v>655</v>
      </c>
      <c r="C75" s="1">
        <v>2000</v>
      </c>
    </row>
    <row r="76" spans="1:3" x14ac:dyDescent="0.25">
      <c r="A76" t="s">
        <v>672</v>
      </c>
      <c r="B76" t="s">
        <v>673</v>
      </c>
      <c r="C76" s="1">
        <v>30000</v>
      </c>
    </row>
    <row r="77" spans="1:3" x14ac:dyDescent="0.25">
      <c r="A77" t="s">
        <v>667</v>
      </c>
      <c r="B77" t="s">
        <v>668</v>
      </c>
      <c r="C77" s="1">
        <v>100000</v>
      </c>
    </row>
    <row r="78" spans="1:3" x14ac:dyDescent="0.25">
      <c r="B78" s="42" t="s">
        <v>692</v>
      </c>
      <c r="C78" s="41">
        <f>SUM(C72:C77)</f>
        <v>185000</v>
      </c>
    </row>
    <row r="79" spans="1:3" x14ac:dyDescent="0.25">
      <c r="A79" s="42" t="s">
        <v>693</v>
      </c>
      <c r="B79" s="42" t="s">
        <v>694</v>
      </c>
      <c r="C79" s="41"/>
    </row>
    <row r="80" spans="1:3" x14ac:dyDescent="0.25">
      <c r="A80" t="s">
        <v>523</v>
      </c>
      <c r="B80" t="s">
        <v>524</v>
      </c>
      <c r="C80" s="1">
        <v>10000</v>
      </c>
    </row>
    <row r="81" spans="1:3" x14ac:dyDescent="0.25">
      <c r="A81" t="s">
        <v>408</v>
      </c>
      <c r="B81" t="s">
        <v>170</v>
      </c>
      <c r="C81" s="1">
        <v>8000</v>
      </c>
    </row>
    <row r="82" spans="1:3" x14ac:dyDescent="0.25">
      <c r="A82" t="s">
        <v>258</v>
      </c>
      <c r="B82" t="s">
        <v>192</v>
      </c>
      <c r="C82" s="1">
        <v>6000</v>
      </c>
    </row>
    <row r="83" spans="1:3" x14ac:dyDescent="0.25">
      <c r="A83" t="s">
        <v>654</v>
      </c>
      <c r="B83" t="s">
        <v>655</v>
      </c>
      <c r="C83" s="1">
        <v>2000</v>
      </c>
    </row>
    <row r="84" spans="1:3" x14ac:dyDescent="0.25">
      <c r="A84" t="s">
        <v>672</v>
      </c>
      <c r="B84" t="s">
        <v>673</v>
      </c>
      <c r="C84" s="1">
        <v>35000</v>
      </c>
    </row>
    <row r="85" spans="1:3" x14ac:dyDescent="0.25">
      <c r="A85" t="s">
        <v>667</v>
      </c>
      <c r="B85" t="s">
        <v>668</v>
      </c>
      <c r="C85" s="1">
        <v>49000</v>
      </c>
    </row>
    <row r="86" spans="1:3" x14ac:dyDescent="0.25">
      <c r="B86" s="42" t="s">
        <v>695</v>
      </c>
      <c r="C86" s="41">
        <f>SUM(C80:C85)</f>
        <v>110000</v>
      </c>
    </row>
    <row r="87" spans="1:3" x14ac:dyDescent="0.25">
      <c r="A87" s="42" t="s">
        <v>696</v>
      </c>
      <c r="B87" s="42" t="s">
        <v>697</v>
      </c>
      <c r="C87" s="41"/>
    </row>
    <row r="88" spans="1:3" x14ac:dyDescent="0.25">
      <c r="A88" t="s">
        <v>523</v>
      </c>
      <c r="B88" t="s">
        <v>524</v>
      </c>
      <c r="C88" s="1">
        <v>10000</v>
      </c>
    </row>
    <row r="89" spans="1:3" x14ac:dyDescent="0.25">
      <c r="A89" t="s">
        <v>408</v>
      </c>
      <c r="B89" t="s">
        <v>170</v>
      </c>
      <c r="C89" s="1">
        <v>10000</v>
      </c>
    </row>
    <row r="90" spans="1:3" x14ac:dyDescent="0.25">
      <c r="A90" t="s">
        <v>258</v>
      </c>
      <c r="B90" t="s">
        <v>192</v>
      </c>
      <c r="C90" s="1">
        <v>3000</v>
      </c>
    </row>
    <row r="91" spans="1:3" x14ac:dyDescent="0.25">
      <c r="A91" t="s">
        <v>654</v>
      </c>
      <c r="B91" t="s">
        <v>655</v>
      </c>
      <c r="C91" s="1">
        <v>2000</v>
      </c>
    </row>
    <row r="92" spans="1:3" x14ac:dyDescent="0.25">
      <c r="A92" t="s">
        <v>672</v>
      </c>
      <c r="B92" t="s">
        <v>673</v>
      </c>
      <c r="C92" s="1">
        <v>25000</v>
      </c>
    </row>
    <row r="93" spans="1:3" x14ac:dyDescent="0.25">
      <c r="A93" t="s">
        <v>667</v>
      </c>
      <c r="B93" t="s">
        <v>668</v>
      </c>
      <c r="C93" s="1">
        <v>46784</v>
      </c>
    </row>
    <row r="94" spans="1:3" x14ac:dyDescent="0.25">
      <c r="A94" t="s">
        <v>337</v>
      </c>
      <c r="B94" t="s">
        <v>131</v>
      </c>
      <c r="C94" s="1">
        <v>18216</v>
      </c>
    </row>
    <row r="95" spans="1:3" x14ac:dyDescent="0.25">
      <c r="B95" s="42" t="s">
        <v>698</v>
      </c>
      <c r="C95" s="41">
        <f>SUM(C88:C94)</f>
        <v>115000</v>
      </c>
    </row>
    <row r="96" spans="1:3" x14ac:dyDescent="0.25">
      <c r="A96" s="42" t="s">
        <v>699</v>
      </c>
      <c r="B96" s="42" t="s">
        <v>700</v>
      </c>
      <c r="C96" s="41"/>
    </row>
    <row r="97" spans="1:3" x14ac:dyDescent="0.25">
      <c r="A97" t="s">
        <v>523</v>
      </c>
      <c r="B97" t="s">
        <v>524</v>
      </c>
      <c r="C97" s="1">
        <v>13900</v>
      </c>
    </row>
    <row r="98" spans="1:3" x14ac:dyDescent="0.25">
      <c r="A98" t="s">
        <v>408</v>
      </c>
      <c r="B98" t="s">
        <v>170</v>
      </c>
      <c r="C98" s="1">
        <v>14000</v>
      </c>
    </row>
    <row r="99" spans="1:3" x14ac:dyDescent="0.25">
      <c r="A99" t="s">
        <v>258</v>
      </c>
      <c r="B99" t="s">
        <v>192</v>
      </c>
      <c r="C99" s="1">
        <v>100</v>
      </c>
    </row>
    <row r="100" spans="1:3" x14ac:dyDescent="0.25">
      <c r="A100" t="s">
        <v>654</v>
      </c>
      <c r="B100" t="s">
        <v>655</v>
      </c>
      <c r="C100" s="1">
        <v>2000</v>
      </c>
    </row>
    <row r="101" spans="1:3" x14ac:dyDescent="0.25">
      <c r="A101" t="s">
        <v>672</v>
      </c>
      <c r="B101" t="s">
        <v>673</v>
      </c>
      <c r="C101" s="1">
        <v>16000</v>
      </c>
    </row>
    <row r="102" spans="1:3" x14ac:dyDescent="0.25">
      <c r="A102" t="s">
        <v>667</v>
      </c>
      <c r="B102" t="s">
        <v>668</v>
      </c>
      <c r="C102" s="1">
        <v>44000</v>
      </c>
    </row>
    <row r="103" spans="1:3" x14ac:dyDescent="0.25">
      <c r="B103" s="42" t="s">
        <v>701</v>
      </c>
      <c r="C103" s="41">
        <f>SUM(C97:C102)</f>
        <v>90000</v>
      </c>
    </row>
    <row r="104" spans="1:3" x14ac:dyDescent="0.25">
      <c r="A104" s="42" t="s">
        <v>702</v>
      </c>
      <c r="B104" s="42" t="s">
        <v>703</v>
      </c>
      <c r="C104" s="41"/>
    </row>
    <row r="105" spans="1:3" x14ac:dyDescent="0.25">
      <c r="A105" t="s">
        <v>523</v>
      </c>
      <c r="B105" t="s">
        <v>524</v>
      </c>
      <c r="C105" s="1">
        <v>8000</v>
      </c>
    </row>
    <row r="106" spans="1:3" x14ac:dyDescent="0.25">
      <c r="A106" t="s">
        <v>408</v>
      </c>
      <c r="B106" t="s">
        <v>170</v>
      </c>
      <c r="C106" s="1">
        <v>2000</v>
      </c>
    </row>
    <row r="107" spans="1:3" x14ac:dyDescent="0.25">
      <c r="A107" t="s">
        <v>258</v>
      </c>
      <c r="B107" t="s">
        <v>192</v>
      </c>
      <c r="C107" s="1">
        <v>9000</v>
      </c>
    </row>
    <row r="108" spans="1:3" x14ac:dyDescent="0.25">
      <c r="A108" t="s">
        <v>654</v>
      </c>
      <c r="B108" t="s">
        <v>655</v>
      </c>
      <c r="C108" s="1">
        <v>2000</v>
      </c>
    </row>
    <row r="109" spans="1:3" x14ac:dyDescent="0.25">
      <c r="A109" t="s">
        <v>672</v>
      </c>
      <c r="B109" t="s">
        <v>673</v>
      </c>
      <c r="C109" s="1">
        <v>18000</v>
      </c>
    </row>
    <row r="110" spans="1:3" x14ac:dyDescent="0.25">
      <c r="A110" t="s">
        <v>667</v>
      </c>
      <c r="B110" t="s">
        <v>668</v>
      </c>
      <c r="C110" s="1">
        <v>57000</v>
      </c>
    </row>
    <row r="111" spans="1:3" x14ac:dyDescent="0.25">
      <c r="B111" s="42" t="s">
        <v>704</v>
      </c>
      <c r="C111" s="41">
        <f>SUM(C105:C110)</f>
        <v>96000</v>
      </c>
    </row>
    <row r="112" spans="1:3" x14ac:dyDescent="0.25">
      <c r="A112" s="42" t="s">
        <v>705</v>
      </c>
      <c r="B112" s="42" t="s">
        <v>706</v>
      </c>
      <c r="C112" s="41"/>
    </row>
    <row r="113" spans="1:3" x14ac:dyDescent="0.25">
      <c r="A113" t="s">
        <v>523</v>
      </c>
      <c r="B113" t="s">
        <v>524</v>
      </c>
      <c r="C113" s="1">
        <v>20000</v>
      </c>
    </row>
    <row r="114" spans="1:3" x14ac:dyDescent="0.25">
      <c r="A114" t="s">
        <v>408</v>
      </c>
      <c r="B114" t="s">
        <v>170</v>
      </c>
      <c r="C114" s="1">
        <v>20000</v>
      </c>
    </row>
    <row r="115" spans="1:3" x14ac:dyDescent="0.25">
      <c r="A115" t="s">
        <v>258</v>
      </c>
      <c r="B115" t="s">
        <v>192</v>
      </c>
      <c r="C115" s="1">
        <v>6000</v>
      </c>
    </row>
    <row r="116" spans="1:3" x14ac:dyDescent="0.25">
      <c r="A116" t="s">
        <v>654</v>
      </c>
      <c r="B116" t="s">
        <v>655</v>
      </c>
      <c r="C116" s="1">
        <v>2000</v>
      </c>
    </row>
    <row r="117" spans="1:3" x14ac:dyDescent="0.25">
      <c r="A117" t="s">
        <v>672</v>
      </c>
      <c r="B117" t="s">
        <v>673</v>
      </c>
      <c r="C117" s="1">
        <v>30000</v>
      </c>
    </row>
    <row r="118" spans="1:3" x14ac:dyDescent="0.25">
      <c r="A118" t="s">
        <v>667</v>
      </c>
      <c r="B118" t="s">
        <v>668</v>
      </c>
      <c r="C118" s="1">
        <v>70000</v>
      </c>
    </row>
    <row r="119" spans="1:3" x14ac:dyDescent="0.25">
      <c r="B119" s="42" t="s">
        <v>707</v>
      </c>
      <c r="C119" s="41">
        <f>SUM(C113:C118)</f>
        <v>148000</v>
      </c>
    </row>
    <row r="120" spans="1:3" x14ac:dyDescent="0.25">
      <c r="A120" s="42" t="s">
        <v>708</v>
      </c>
      <c r="B120" s="42" t="s">
        <v>709</v>
      </c>
      <c r="C120" s="41"/>
    </row>
    <row r="121" spans="1:3" x14ac:dyDescent="0.25">
      <c r="A121" t="s">
        <v>243</v>
      </c>
      <c r="B121" t="s">
        <v>143</v>
      </c>
      <c r="C121" s="1">
        <v>30470</v>
      </c>
    </row>
    <row r="122" spans="1:3" x14ac:dyDescent="0.25">
      <c r="A122" t="s">
        <v>272</v>
      </c>
      <c r="B122" t="s">
        <v>142</v>
      </c>
      <c r="C122" s="1">
        <v>13397</v>
      </c>
    </row>
    <row r="123" spans="1:3" x14ac:dyDescent="0.25">
      <c r="A123" t="s">
        <v>242</v>
      </c>
      <c r="B123" t="s">
        <v>140</v>
      </c>
      <c r="C123" s="1">
        <v>173936</v>
      </c>
    </row>
    <row r="124" spans="1:3" x14ac:dyDescent="0.25">
      <c r="A124" t="s">
        <v>241</v>
      </c>
      <c r="B124" t="s">
        <v>139</v>
      </c>
      <c r="C124" s="1">
        <v>60541</v>
      </c>
    </row>
    <row r="125" spans="1:3" x14ac:dyDescent="0.25">
      <c r="A125" t="s">
        <v>240</v>
      </c>
      <c r="B125" t="s">
        <v>138</v>
      </c>
      <c r="C125" s="1">
        <v>143328</v>
      </c>
    </row>
    <row r="126" spans="1:3" x14ac:dyDescent="0.25">
      <c r="A126" t="s">
        <v>239</v>
      </c>
      <c r="B126" t="s">
        <v>137</v>
      </c>
      <c r="C126" s="1">
        <v>281296</v>
      </c>
    </row>
    <row r="127" spans="1:3" x14ac:dyDescent="0.25">
      <c r="A127" t="s">
        <v>332</v>
      </c>
      <c r="B127" t="s">
        <v>148</v>
      </c>
      <c r="C127" s="1">
        <v>13397</v>
      </c>
    </row>
    <row r="128" spans="1:3" x14ac:dyDescent="0.25">
      <c r="A128" t="s">
        <v>333</v>
      </c>
      <c r="B128" t="s">
        <v>135</v>
      </c>
      <c r="C128" s="1">
        <v>18819</v>
      </c>
    </row>
    <row r="129" spans="1:3" x14ac:dyDescent="0.25">
      <c r="A129" t="s">
        <v>238</v>
      </c>
      <c r="B129" t="s">
        <v>134</v>
      </c>
      <c r="C129" s="1">
        <v>77907</v>
      </c>
    </row>
    <row r="130" spans="1:3" x14ac:dyDescent="0.25">
      <c r="A130" t="s">
        <v>334</v>
      </c>
      <c r="B130" t="s">
        <v>147</v>
      </c>
      <c r="C130" s="1">
        <v>3445</v>
      </c>
    </row>
    <row r="131" spans="1:3" x14ac:dyDescent="0.25">
      <c r="A131" t="s">
        <v>237</v>
      </c>
      <c r="B131" t="s">
        <v>132</v>
      </c>
      <c r="C131" s="1">
        <v>226770</v>
      </c>
    </row>
    <row r="132" spans="1:3" x14ac:dyDescent="0.25">
      <c r="A132" t="s">
        <v>249</v>
      </c>
      <c r="B132" t="s">
        <v>121</v>
      </c>
      <c r="C132" s="1">
        <v>11053</v>
      </c>
    </row>
    <row r="133" spans="1:3" x14ac:dyDescent="0.25">
      <c r="A133" t="s">
        <v>236</v>
      </c>
      <c r="B133" t="s">
        <v>116</v>
      </c>
      <c r="C133" s="1">
        <v>2092</v>
      </c>
    </row>
    <row r="134" spans="1:3" x14ac:dyDescent="0.25">
      <c r="A134" t="s">
        <v>408</v>
      </c>
      <c r="B134" t="s">
        <v>170</v>
      </c>
      <c r="C134" s="1">
        <v>40000</v>
      </c>
    </row>
    <row r="135" spans="1:3" x14ac:dyDescent="0.25">
      <c r="A135" t="s">
        <v>381</v>
      </c>
      <c r="B135" t="s">
        <v>195</v>
      </c>
      <c r="C135" s="1">
        <v>100</v>
      </c>
    </row>
    <row r="136" spans="1:3" x14ac:dyDescent="0.25">
      <c r="A136" t="s">
        <v>276</v>
      </c>
      <c r="B136" t="s">
        <v>130</v>
      </c>
      <c r="C136" s="1">
        <v>100</v>
      </c>
    </row>
    <row r="137" spans="1:3" x14ac:dyDescent="0.25">
      <c r="A137" t="s">
        <v>303</v>
      </c>
      <c r="B137" t="s">
        <v>304</v>
      </c>
      <c r="C137" s="1">
        <v>10000</v>
      </c>
    </row>
    <row r="138" spans="1:3" x14ac:dyDescent="0.25">
      <c r="A138" t="s">
        <v>258</v>
      </c>
      <c r="B138" t="s">
        <v>192</v>
      </c>
      <c r="C138" s="1">
        <v>96000</v>
      </c>
    </row>
    <row r="139" spans="1:3" x14ac:dyDescent="0.25">
      <c r="A139" t="s">
        <v>710</v>
      </c>
      <c r="B139" t="s">
        <v>711</v>
      </c>
      <c r="C139" s="1">
        <v>202000</v>
      </c>
    </row>
    <row r="140" spans="1:3" x14ac:dyDescent="0.25">
      <c r="A140" t="s">
        <v>712</v>
      </c>
      <c r="B140" t="s">
        <v>713</v>
      </c>
      <c r="C140" s="1">
        <v>40000</v>
      </c>
    </row>
    <row r="141" spans="1:3" x14ac:dyDescent="0.25">
      <c r="A141" t="s">
        <v>413</v>
      </c>
      <c r="B141" t="s">
        <v>170</v>
      </c>
      <c r="C141" s="1">
        <v>6000</v>
      </c>
    </row>
    <row r="142" spans="1:3" x14ac:dyDescent="0.25">
      <c r="A142" t="s">
        <v>714</v>
      </c>
      <c r="B142" t="s">
        <v>715</v>
      </c>
      <c r="C142" s="1">
        <v>25000</v>
      </c>
    </row>
    <row r="143" spans="1:3" x14ac:dyDescent="0.25">
      <c r="B143" s="42" t="s">
        <v>716</v>
      </c>
      <c r="C143" s="41">
        <f>SUM(C121:C142)</f>
        <v>1475651</v>
      </c>
    </row>
    <row r="144" spans="1:3" x14ac:dyDescent="0.25">
      <c r="B144" s="42" t="s">
        <v>717</v>
      </c>
      <c r="C144" s="41">
        <f>C15+C21+C30+C38+C46+C54+C62+C70+C78+C86+C95+C103+C111+C119+C143</f>
        <v>3316794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7"/>
  <sheetViews>
    <sheetView showGridLines="0" workbookViewId="0">
      <selection activeCell="A9" sqref="A9:C17"/>
    </sheetView>
  </sheetViews>
  <sheetFormatPr baseColWidth="10" defaultRowHeight="15" x14ac:dyDescent="0.25"/>
  <cols>
    <col min="1" max="1" width="15.85546875" customWidth="1"/>
    <col min="2" max="2" width="53.285156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718</v>
      </c>
      <c r="B9" s="42" t="s">
        <v>719</v>
      </c>
      <c r="C9" s="41"/>
    </row>
    <row r="10" spans="1:6" x14ac:dyDescent="0.25">
      <c r="A10" s="42" t="s">
        <v>720</v>
      </c>
      <c r="B10" s="42" t="s">
        <v>721</v>
      </c>
      <c r="C10" s="41"/>
    </row>
    <row r="11" spans="1:6" x14ac:dyDescent="0.25">
      <c r="A11" t="s">
        <v>593</v>
      </c>
      <c r="B11" t="s">
        <v>173</v>
      </c>
      <c r="C11" s="1">
        <v>2634931</v>
      </c>
    </row>
    <row r="12" spans="1:6" x14ac:dyDescent="0.25">
      <c r="A12" t="s">
        <v>722</v>
      </c>
      <c r="B12" t="s">
        <v>723</v>
      </c>
      <c r="C12" s="1">
        <v>25000</v>
      </c>
    </row>
    <row r="13" spans="1:6" x14ac:dyDescent="0.25">
      <c r="B13" s="42" t="s">
        <v>724</v>
      </c>
      <c r="C13" s="41">
        <f>SUM(C11:C12)</f>
        <v>2659931</v>
      </c>
    </row>
    <row r="14" spans="1:6" x14ac:dyDescent="0.25">
      <c r="A14" s="42" t="s">
        <v>725</v>
      </c>
      <c r="B14" s="42" t="s">
        <v>726</v>
      </c>
      <c r="C14" s="41"/>
    </row>
    <row r="15" spans="1:6" x14ac:dyDescent="0.25">
      <c r="A15" t="s">
        <v>727</v>
      </c>
      <c r="B15" t="s">
        <v>728</v>
      </c>
      <c r="C15" s="1">
        <v>6000</v>
      </c>
    </row>
    <row r="16" spans="1:6" x14ac:dyDescent="0.25">
      <c r="B16" s="42" t="s">
        <v>729</v>
      </c>
      <c r="C16" s="41">
        <f>SUM(C15:C15)</f>
        <v>6000</v>
      </c>
    </row>
    <row r="17" spans="2:3" x14ac:dyDescent="0.25">
      <c r="B17" s="42" t="s">
        <v>730</v>
      </c>
      <c r="C17" s="41">
        <f>C13+C16</f>
        <v>2665931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workbookViewId="0">
      <selection activeCell="A9" sqref="A9:C38"/>
    </sheetView>
  </sheetViews>
  <sheetFormatPr baseColWidth="10" defaultRowHeight="15" x14ac:dyDescent="0.25"/>
  <cols>
    <col min="1" max="1" width="15.28515625" customWidth="1"/>
    <col min="2" max="2" width="50.8554687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731</v>
      </c>
      <c r="B9" s="42" t="s">
        <v>732</v>
      </c>
      <c r="C9" s="41"/>
    </row>
    <row r="10" spans="1:6" x14ac:dyDescent="0.25">
      <c r="A10" s="42" t="s">
        <v>583</v>
      </c>
      <c r="B10" s="42" t="s">
        <v>584</v>
      </c>
      <c r="C10" s="41"/>
    </row>
    <row r="11" spans="1:6" x14ac:dyDescent="0.25">
      <c r="A11" t="s">
        <v>272</v>
      </c>
      <c r="B11" t="s">
        <v>142</v>
      </c>
      <c r="C11" s="1">
        <v>13397</v>
      </c>
    </row>
    <row r="12" spans="1:6" x14ac:dyDescent="0.25">
      <c r="A12" t="s">
        <v>262</v>
      </c>
      <c r="B12" t="s">
        <v>141</v>
      </c>
      <c r="C12" s="1">
        <v>10260</v>
      </c>
    </row>
    <row r="13" spans="1:6" x14ac:dyDescent="0.25">
      <c r="A13" t="s">
        <v>242</v>
      </c>
      <c r="B13" t="s">
        <v>140</v>
      </c>
      <c r="C13" s="1">
        <v>8698</v>
      </c>
    </row>
    <row r="14" spans="1:6" x14ac:dyDescent="0.25">
      <c r="A14" t="s">
        <v>241</v>
      </c>
      <c r="B14" t="s">
        <v>139</v>
      </c>
      <c r="C14" s="1">
        <v>9967</v>
      </c>
    </row>
    <row r="15" spans="1:6" x14ac:dyDescent="0.25">
      <c r="A15" t="s">
        <v>240</v>
      </c>
      <c r="B15" t="s">
        <v>138</v>
      </c>
      <c r="C15" s="1">
        <v>21291</v>
      </c>
    </row>
    <row r="16" spans="1:6" x14ac:dyDescent="0.25">
      <c r="A16" t="s">
        <v>239</v>
      </c>
      <c r="B16" t="s">
        <v>137</v>
      </c>
      <c r="C16" s="1">
        <v>35875</v>
      </c>
    </row>
    <row r="17" spans="1:3" x14ac:dyDescent="0.25">
      <c r="A17" t="s">
        <v>238</v>
      </c>
      <c r="B17" t="s">
        <v>134</v>
      </c>
      <c r="C17" s="1">
        <v>10230</v>
      </c>
    </row>
    <row r="18" spans="1:3" x14ac:dyDescent="0.25">
      <c r="A18" t="s">
        <v>237</v>
      </c>
      <c r="B18" t="s">
        <v>132</v>
      </c>
      <c r="C18" s="1">
        <v>31811</v>
      </c>
    </row>
    <row r="19" spans="1:3" x14ac:dyDescent="0.25">
      <c r="A19" t="s">
        <v>353</v>
      </c>
      <c r="B19" t="s">
        <v>210</v>
      </c>
      <c r="C19" s="1">
        <v>45000</v>
      </c>
    </row>
    <row r="20" spans="1:3" x14ac:dyDescent="0.25">
      <c r="A20" t="s">
        <v>259</v>
      </c>
      <c r="B20" t="s">
        <v>185</v>
      </c>
      <c r="C20" s="1">
        <v>5000</v>
      </c>
    </row>
    <row r="21" spans="1:3" x14ac:dyDescent="0.25">
      <c r="A21" t="s">
        <v>733</v>
      </c>
      <c r="B21" t="s">
        <v>734</v>
      </c>
      <c r="C21" s="1">
        <v>1000</v>
      </c>
    </row>
    <row r="22" spans="1:3" x14ac:dyDescent="0.25">
      <c r="A22" t="s">
        <v>735</v>
      </c>
      <c r="B22" t="s">
        <v>736</v>
      </c>
      <c r="C22" s="1">
        <v>15000</v>
      </c>
    </row>
    <row r="23" spans="1:3" x14ac:dyDescent="0.25">
      <c r="A23" t="s">
        <v>737</v>
      </c>
      <c r="B23" t="s">
        <v>738</v>
      </c>
      <c r="C23" s="1">
        <v>150000</v>
      </c>
    </row>
    <row r="24" spans="1:3" x14ac:dyDescent="0.25">
      <c r="A24" t="s">
        <v>739</v>
      </c>
      <c r="B24" t="s">
        <v>740</v>
      </c>
      <c r="C24" s="1">
        <v>50000</v>
      </c>
    </row>
    <row r="25" spans="1:3" x14ac:dyDescent="0.25">
      <c r="A25" t="s">
        <v>741</v>
      </c>
      <c r="B25" t="s">
        <v>742</v>
      </c>
      <c r="C25" s="1">
        <v>12000</v>
      </c>
    </row>
    <row r="26" spans="1:3" x14ac:dyDescent="0.25">
      <c r="A26" t="s">
        <v>258</v>
      </c>
      <c r="B26" t="s">
        <v>192</v>
      </c>
      <c r="C26" s="1">
        <v>90000</v>
      </c>
    </row>
    <row r="27" spans="1:3" x14ac:dyDescent="0.25">
      <c r="A27" t="s">
        <v>743</v>
      </c>
      <c r="B27" t="s">
        <v>744</v>
      </c>
      <c r="C27" s="1">
        <v>125000</v>
      </c>
    </row>
    <row r="28" spans="1:3" x14ac:dyDescent="0.25">
      <c r="A28" t="s">
        <v>745</v>
      </c>
      <c r="B28" t="s">
        <v>746</v>
      </c>
      <c r="C28" s="1">
        <v>9000</v>
      </c>
    </row>
    <row r="29" spans="1:3" x14ac:dyDescent="0.25">
      <c r="A29" t="s">
        <v>747</v>
      </c>
      <c r="B29" t="s">
        <v>748</v>
      </c>
      <c r="C29" s="1">
        <v>140000</v>
      </c>
    </row>
    <row r="30" spans="1:3" x14ac:dyDescent="0.25">
      <c r="A30" t="s">
        <v>749</v>
      </c>
      <c r="B30" t="s">
        <v>171</v>
      </c>
      <c r="C30" s="1">
        <v>100000</v>
      </c>
    </row>
    <row r="31" spans="1:3" x14ac:dyDescent="0.25">
      <c r="A31" t="s">
        <v>750</v>
      </c>
      <c r="B31" t="s">
        <v>751</v>
      </c>
      <c r="C31" s="1">
        <v>1075</v>
      </c>
    </row>
    <row r="32" spans="1:3" x14ac:dyDescent="0.25">
      <c r="A32" t="s">
        <v>752</v>
      </c>
      <c r="B32" t="s">
        <v>753</v>
      </c>
      <c r="C32" s="1">
        <v>2001</v>
      </c>
    </row>
    <row r="33" spans="1:3" x14ac:dyDescent="0.25">
      <c r="A33" t="s">
        <v>754</v>
      </c>
      <c r="B33" t="s">
        <v>755</v>
      </c>
      <c r="C33" s="1">
        <v>524</v>
      </c>
    </row>
    <row r="34" spans="1:3" x14ac:dyDescent="0.25">
      <c r="A34" t="s">
        <v>756</v>
      </c>
      <c r="B34" t="s">
        <v>757</v>
      </c>
      <c r="C34" s="1">
        <v>100000</v>
      </c>
    </row>
    <row r="35" spans="1:3" x14ac:dyDescent="0.25">
      <c r="A35" t="s">
        <v>758</v>
      </c>
      <c r="B35" t="s">
        <v>759</v>
      </c>
      <c r="C35" s="1">
        <v>20000</v>
      </c>
    </row>
    <row r="36" spans="1:3" x14ac:dyDescent="0.25">
      <c r="A36" t="s">
        <v>760</v>
      </c>
      <c r="B36" t="s">
        <v>761</v>
      </c>
      <c r="C36" s="1">
        <v>9000</v>
      </c>
    </row>
    <row r="37" spans="1:3" x14ac:dyDescent="0.25">
      <c r="B37" s="42" t="s">
        <v>587</v>
      </c>
      <c r="C37" s="41">
        <f>SUM(C11:C36)</f>
        <v>1016129</v>
      </c>
    </row>
    <row r="38" spans="1:3" x14ac:dyDescent="0.25">
      <c r="B38" s="42" t="s">
        <v>762</v>
      </c>
      <c r="C38" s="41">
        <f>C37</f>
        <v>1016129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01"/>
  <sheetViews>
    <sheetView showGridLines="0" topLeftCell="A4" workbookViewId="0">
      <selection activeCell="A9" sqref="A9:C101"/>
    </sheetView>
  </sheetViews>
  <sheetFormatPr baseColWidth="10" defaultRowHeight="15" x14ac:dyDescent="0.25"/>
  <cols>
    <col min="1" max="1" width="15.28515625" customWidth="1"/>
    <col min="2" max="2" width="50.425781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763</v>
      </c>
      <c r="B9" s="42" t="s">
        <v>764</v>
      </c>
      <c r="C9" s="41"/>
    </row>
    <row r="10" spans="1:6" x14ac:dyDescent="0.25">
      <c r="A10" s="42" t="s">
        <v>765</v>
      </c>
      <c r="B10" s="42" t="s">
        <v>766</v>
      </c>
      <c r="C10" s="41"/>
    </row>
    <row r="11" spans="1:6" x14ac:dyDescent="0.25">
      <c r="A11" t="s">
        <v>767</v>
      </c>
      <c r="B11" t="s">
        <v>768</v>
      </c>
      <c r="C11" s="1">
        <v>1601127</v>
      </c>
    </row>
    <row r="12" spans="1:6" x14ac:dyDescent="0.25">
      <c r="A12" t="s">
        <v>769</v>
      </c>
      <c r="B12" t="s">
        <v>770</v>
      </c>
      <c r="C12" s="1">
        <v>8564288</v>
      </c>
    </row>
    <row r="13" spans="1:6" x14ac:dyDescent="0.25">
      <c r="B13" s="42" t="s">
        <v>771</v>
      </c>
      <c r="C13" s="41">
        <f>SUM(C11:C12)</f>
        <v>10165415</v>
      </c>
    </row>
    <row r="14" spans="1:6" x14ac:dyDescent="0.25">
      <c r="A14" s="42" t="s">
        <v>268</v>
      </c>
      <c r="B14" s="42" t="s">
        <v>146</v>
      </c>
      <c r="C14" s="41"/>
    </row>
    <row r="15" spans="1:6" x14ac:dyDescent="0.25">
      <c r="A15" t="s">
        <v>267</v>
      </c>
      <c r="B15" t="s">
        <v>136</v>
      </c>
      <c r="C15" s="1">
        <v>16117</v>
      </c>
    </row>
    <row r="16" spans="1:6" x14ac:dyDescent="0.25">
      <c r="A16" t="s">
        <v>266</v>
      </c>
      <c r="B16" t="s">
        <v>135</v>
      </c>
      <c r="C16" s="1">
        <v>43945</v>
      </c>
    </row>
    <row r="17" spans="1:3" x14ac:dyDescent="0.25">
      <c r="A17" t="s">
        <v>242</v>
      </c>
      <c r="B17" t="s">
        <v>140</v>
      </c>
      <c r="C17" s="1">
        <v>8698</v>
      </c>
    </row>
    <row r="18" spans="1:3" x14ac:dyDescent="0.25">
      <c r="A18" t="s">
        <v>241</v>
      </c>
      <c r="B18" t="s">
        <v>139</v>
      </c>
      <c r="C18" s="1">
        <v>1040</v>
      </c>
    </row>
    <row r="19" spans="1:3" x14ac:dyDescent="0.25">
      <c r="A19" t="s">
        <v>240</v>
      </c>
      <c r="B19" t="s">
        <v>138</v>
      </c>
      <c r="C19" s="1">
        <v>5738</v>
      </c>
    </row>
    <row r="20" spans="1:3" x14ac:dyDescent="0.25">
      <c r="A20" t="s">
        <v>239</v>
      </c>
      <c r="B20" t="s">
        <v>137</v>
      </c>
      <c r="C20" s="1">
        <v>11113</v>
      </c>
    </row>
    <row r="21" spans="1:3" x14ac:dyDescent="0.25">
      <c r="A21" t="s">
        <v>238</v>
      </c>
      <c r="B21" t="s">
        <v>134</v>
      </c>
      <c r="C21" s="1">
        <v>3376</v>
      </c>
    </row>
    <row r="22" spans="1:3" x14ac:dyDescent="0.25">
      <c r="A22" t="s">
        <v>237</v>
      </c>
      <c r="B22" t="s">
        <v>132</v>
      </c>
      <c r="C22" s="1">
        <v>8688</v>
      </c>
    </row>
    <row r="23" spans="1:3" x14ac:dyDescent="0.25">
      <c r="A23" t="s">
        <v>265</v>
      </c>
      <c r="B23" t="s">
        <v>145</v>
      </c>
      <c r="C23" s="1">
        <v>13621</v>
      </c>
    </row>
    <row r="24" spans="1:3" x14ac:dyDescent="0.25">
      <c r="B24" s="42" t="s">
        <v>264</v>
      </c>
      <c r="C24" s="41">
        <f>SUM(C15:C23)</f>
        <v>112336</v>
      </c>
    </row>
    <row r="25" spans="1:3" x14ac:dyDescent="0.25">
      <c r="A25" s="42" t="s">
        <v>380</v>
      </c>
      <c r="B25" s="42" t="s">
        <v>194</v>
      </c>
      <c r="C25" s="41"/>
    </row>
    <row r="26" spans="1:3" x14ac:dyDescent="0.25">
      <c r="A26" t="s">
        <v>629</v>
      </c>
      <c r="B26" t="s">
        <v>630</v>
      </c>
      <c r="C26" s="1">
        <v>396000</v>
      </c>
    </row>
    <row r="27" spans="1:3" x14ac:dyDescent="0.25">
      <c r="A27" t="s">
        <v>233</v>
      </c>
      <c r="B27" t="s">
        <v>232</v>
      </c>
      <c r="C27" s="1">
        <v>49800</v>
      </c>
    </row>
    <row r="28" spans="1:3" x14ac:dyDescent="0.25">
      <c r="B28" s="42" t="s">
        <v>385</v>
      </c>
      <c r="C28" s="41">
        <f>SUM(C26:C27)</f>
        <v>445800</v>
      </c>
    </row>
    <row r="29" spans="1:3" x14ac:dyDescent="0.25">
      <c r="A29" s="42" t="s">
        <v>772</v>
      </c>
      <c r="B29" s="42" t="s">
        <v>773</v>
      </c>
      <c r="C29" s="41"/>
    </row>
    <row r="30" spans="1:3" x14ac:dyDescent="0.25">
      <c r="A30" t="s">
        <v>774</v>
      </c>
      <c r="B30" t="s">
        <v>775</v>
      </c>
      <c r="C30" s="1">
        <v>50000</v>
      </c>
    </row>
    <row r="31" spans="1:3" x14ac:dyDescent="0.25">
      <c r="B31" s="42" t="s">
        <v>776</v>
      </c>
      <c r="C31" s="41">
        <f>SUM(C30:C30)</f>
        <v>50000</v>
      </c>
    </row>
    <row r="32" spans="1:3" x14ac:dyDescent="0.25">
      <c r="A32" s="42" t="s">
        <v>777</v>
      </c>
      <c r="B32" s="42" t="s">
        <v>778</v>
      </c>
      <c r="C32" s="41"/>
    </row>
    <row r="33" spans="1:3" x14ac:dyDescent="0.25">
      <c r="A33" t="s">
        <v>243</v>
      </c>
      <c r="B33" t="s">
        <v>143</v>
      </c>
      <c r="C33" s="1">
        <v>61851</v>
      </c>
    </row>
    <row r="34" spans="1:3" x14ac:dyDescent="0.25">
      <c r="A34" t="s">
        <v>272</v>
      </c>
      <c r="B34" t="s">
        <v>142</v>
      </c>
      <c r="C34" s="1">
        <v>13397</v>
      </c>
    </row>
    <row r="35" spans="1:3" x14ac:dyDescent="0.25">
      <c r="A35" t="s">
        <v>242</v>
      </c>
      <c r="B35" t="s">
        <v>140</v>
      </c>
      <c r="C35" s="1">
        <v>26091</v>
      </c>
    </row>
    <row r="36" spans="1:3" x14ac:dyDescent="0.25">
      <c r="A36" t="s">
        <v>241</v>
      </c>
      <c r="B36" t="s">
        <v>139</v>
      </c>
      <c r="C36" s="1">
        <v>29540</v>
      </c>
    </row>
    <row r="37" spans="1:3" x14ac:dyDescent="0.25">
      <c r="A37" t="s">
        <v>240</v>
      </c>
      <c r="B37" t="s">
        <v>138</v>
      </c>
      <c r="C37" s="1">
        <v>76929</v>
      </c>
    </row>
    <row r="38" spans="1:3" x14ac:dyDescent="0.25">
      <c r="A38" t="s">
        <v>239</v>
      </c>
      <c r="B38" t="s">
        <v>137</v>
      </c>
      <c r="C38" s="1">
        <v>159391</v>
      </c>
    </row>
    <row r="39" spans="1:3" x14ac:dyDescent="0.25">
      <c r="A39" t="s">
        <v>238</v>
      </c>
      <c r="B39" t="s">
        <v>134</v>
      </c>
      <c r="C39" s="1">
        <v>27486</v>
      </c>
    </row>
    <row r="40" spans="1:3" x14ac:dyDescent="0.25">
      <c r="A40" t="s">
        <v>237</v>
      </c>
      <c r="B40" t="s">
        <v>132</v>
      </c>
      <c r="C40" s="1">
        <v>114533</v>
      </c>
    </row>
    <row r="41" spans="1:3" x14ac:dyDescent="0.25">
      <c r="A41" t="s">
        <v>236</v>
      </c>
      <c r="B41" t="s">
        <v>116</v>
      </c>
      <c r="C41" s="1">
        <v>1227</v>
      </c>
    </row>
    <row r="42" spans="1:3" x14ac:dyDescent="0.25">
      <c r="A42" t="s">
        <v>233</v>
      </c>
      <c r="B42" t="s">
        <v>232</v>
      </c>
      <c r="C42" s="1">
        <v>5000</v>
      </c>
    </row>
    <row r="43" spans="1:3" x14ac:dyDescent="0.25">
      <c r="B43" s="42" t="s">
        <v>779</v>
      </c>
      <c r="C43" s="41">
        <f>SUM(C33:C42)</f>
        <v>515445</v>
      </c>
    </row>
    <row r="44" spans="1:3" x14ac:dyDescent="0.25">
      <c r="A44" s="42" t="s">
        <v>780</v>
      </c>
      <c r="B44" s="42" t="s">
        <v>781</v>
      </c>
      <c r="C44" s="41"/>
    </row>
    <row r="45" spans="1:3" x14ac:dyDescent="0.25">
      <c r="A45" t="s">
        <v>243</v>
      </c>
      <c r="B45" t="s">
        <v>143</v>
      </c>
      <c r="C45" s="1">
        <v>15235</v>
      </c>
    </row>
    <row r="46" spans="1:3" x14ac:dyDescent="0.25">
      <c r="A46" t="s">
        <v>272</v>
      </c>
      <c r="B46" t="s">
        <v>142</v>
      </c>
      <c r="C46" s="1">
        <v>26794</v>
      </c>
    </row>
    <row r="47" spans="1:3" x14ac:dyDescent="0.25">
      <c r="A47" t="s">
        <v>241</v>
      </c>
      <c r="B47" t="s">
        <v>139</v>
      </c>
      <c r="C47" s="1">
        <v>14178</v>
      </c>
    </row>
    <row r="48" spans="1:3" x14ac:dyDescent="0.25">
      <c r="A48" t="s">
        <v>240</v>
      </c>
      <c r="B48" t="s">
        <v>138</v>
      </c>
      <c r="C48" s="1">
        <v>34370</v>
      </c>
    </row>
    <row r="49" spans="1:3" x14ac:dyDescent="0.25">
      <c r="A49" t="s">
        <v>239</v>
      </c>
      <c r="B49" t="s">
        <v>137</v>
      </c>
      <c r="C49" s="1">
        <v>58832</v>
      </c>
    </row>
    <row r="50" spans="1:3" x14ac:dyDescent="0.25">
      <c r="A50" t="s">
        <v>238</v>
      </c>
      <c r="B50" t="s">
        <v>134</v>
      </c>
      <c r="C50" s="1">
        <v>10368</v>
      </c>
    </row>
    <row r="51" spans="1:3" x14ac:dyDescent="0.25">
      <c r="A51" t="s">
        <v>237</v>
      </c>
      <c r="B51" t="s">
        <v>132</v>
      </c>
      <c r="C51" s="1">
        <v>46325</v>
      </c>
    </row>
    <row r="52" spans="1:3" x14ac:dyDescent="0.25">
      <c r="A52" t="s">
        <v>276</v>
      </c>
      <c r="B52" t="s">
        <v>130</v>
      </c>
      <c r="C52" s="1">
        <v>1300</v>
      </c>
    </row>
    <row r="53" spans="1:3" x14ac:dyDescent="0.25">
      <c r="B53" s="42" t="s">
        <v>782</v>
      </c>
      <c r="C53" s="41">
        <f>SUM(C45:C52)</f>
        <v>207402</v>
      </c>
    </row>
    <row r="54" spans="1:3" x14ac:dyDescent="0.25">
      <c r="A54" s="42" t="s">
        <v>783</v>
      </c>
      <c r="B54" s="42" t="s">
        <v>784</v>
      </c>
      <c r="C54" s="41"/>
    </row>
    <row r="55" spans="1:3" x14ac:dyDescent="0.25">
      <c r="A55" t="s">
        <v>243</v>
      </c>
      <c r="B55" t="s">
        <v>143</v>
      </c>
      <c r="C55" s="1">
        <v>15235</v>
      </c>
    </row>
    <row r="56" spans="1:3" x14ac:dyDescent="0.25">
      <c r="A56" t="s">
        <v>241</v>
      </c>
      <c r="B56" t="s">
        <v>139</v>
      </c>
      <c r="C56" s="1">
        <v>2393</v>
      </c>
    </row>
    <row r="57" spans="1:3" x14ac:dyDescent="0.25">
      <c r="A57" t="s">
        <v>240</v>
      </c>
      <c r="B57" t="s">
        <v>138</v>
      </c>
      <c r="C57" s="1">
        <v>11565</v>
      </c>
    </row>
    <row r="58" spans="1:3" x14ac:dyDescent="0.25">
      <c r="A58" t="s">
        <v>239</v>
      </c>
      <c r="B58" t="s">
        <v>137</v>
      </c>
      <c r="C58" s="1">
        <v>18256</v>
      </c>
    </row>
    <row r="59" spans="1:3" x14ac:dyDescent="0.25">
      <c r="A59" t="s">
        <v>238</v>
      </c>
      <c r="B59" t="s">
        <v>134</v>
      </c>
      <c r="C59" s="1">
        <v>3480</v>
      </c>
    </row>
    <row r="60" spans="1:3" x14ac:dyDescent="0.25">
      <c r="A60" t="s">
        <v>237</v>
      </c>
      <c r="B60" t="s">
        <v>132</v>
      </c>
      <c r="C60" s="1">
        <v>14766</v>
      </c>
    </row>
    <row r="61" spans="1:3" x14ac:dyDescent="0.25">
      <c r="A61" t="s">
        <v>785</v>
      </c>
      <c r="B61" t="s">
        <v>786</v>
      </c>
      <c r="C61" s="1">
        <v>7000</v>
      </c>
    </row>
    <row r="62" spans="1:3" x14ac:dyDescent="0.25">
      <c r="B62" s="42" t="s">
        <v>787</v>
      </c>
      <c r="C62" s="41">
        <f>SUM(C55:C61)</f>
        <v>72695</v>
      </c>
    </row>
    <row r="63" spans="1:3" x14ac:dyDescent="0.25">
      <c r="A63" s="42" t="s">
        <v>788</v>
      </c>
      <c r="B63" s="42" t="s">
        <v>789</v>
      </c>
      <c r="C63" s="41"/>
    </row>
    <row r="64" spans="1:3" x14ac:dyDescent="0.25">
      <c r="A64" t="s">
        <v>790</v>
      </c>
      <c r="B64" t="s">
        <v>791</v>
      </c>
      <c r="C64" s="1">
        <v>100000</v>
      </c>
    </row>
    <row r="65" spans="1:3" x14ac:dyDescent="0.25">
      <c r="A65" t="s">
        <v>749</v>
      </c>
      <c r="B65" t="s">
        <v>171</v>
      </c>
      <c r="C65" s="1">
        <v>60000</v>
      </c>
    </row>
    <row r="66" spans="1:3" x14ac:dyDescent="0.25">
      <c r="A66" t="s">
        <v>793</v>
      </c>
      <c r="B66" t="s">
        <v>794</v>
      </c>
      <c r="C66" s="1">
        <v>114720</v>
      </c>
    </row>
    <row r="67" spans="1:3" x14ac:dyDescent="0.25">
      <c r="B67" s="42" t="s">
        <v>795</v>
      </c>
      <c r="C67" s="41">
        <f>SUM(C64:C66)</f>
        <v>274720</v>
      </c>
    </row>
    <row r="68" spans="1:3" x14ac:dyDescent="0.25">
      <c r="A68" s="42" t="s">
        <v>796</v>
      </c>
      <c r="B68" s="42" t="s">
        <v>797</v>
      </c>
      <c r="C68" s="41"/>
    </row>
    <row r="69" spans="1:3" x14ac:dyDescent="0.25">
      <c r="A69" t="s">
        <v>243</v>
      </c>
      <c r="B69" t="s">
        <v>143</v>
      </c>
      <c r="C69" s="1">
        <v>15235</v>
      </c>
    </row>
    <row r="70" spans="1:3" x14ac:dyDescent="0.25">
      <c r="A70" t="s">
        <v>272</v>
      </c>
      <c r="B70" t="s">
        <v>142</v>
      </c>
      <c r="C70" s="1">
        <v>26794</v>
      </c>
    </row>
    <row r="71" spans="1:3" x14ac:dyDescent="0.25">
      <c r="A71" t="s">
        <v>262</v>
      </c>
      <c r="B71" t="s">
        <v>141</v>
      </c>
      <c r="C71" s="1">
        <v>20521</v>
      </c>
    </row>
    <row r="72" spans="1:3" x14ac:dyDescent="0.25">
      <c r="A72" t="s">
        <v>242</v>
      </c>
      <c r="B72" t="s">
        <v>140</v>
      </c>
      <c r="C72" s="1">
        <v>147846</v>
      </c>
    </row>
    <row r="73" spans="1:3" x14ac:dyDescent="0.25">
      <c r="A73" t="s">
        <v>241</v>
      </c>
      <c r="B73" t="s">
        <v>139</v>
      </c>
      <c r="C73" s="1">
        <v>46798</v>
      </c>
    </row>
    <row r="74" spans="1:3" x14ac:dyDescent="0.25">
      <c r="A74" t="s">
        <v>240</v>
      </c>
      <c r="B74" t="s">
        <v>138</v>
      </c>
      <c r="C74" s="1">
        <v>141128</v>
      </c>
    </row>
    <row r="75" spans="1:3" x14ac:dyDescent="0.25">
      <c r="A75" t="s">
        <v>239</v>
      </c>
      <c r="B75" t="s">
        <v>137</v>
      </c>
      <c r="C75" s="1">
        <v>287132</v>
      </c>
    </row>
    <row r="76" spans="1:3" x14ac:dyDescent="0.25">
      <c r="A76" t="s">
        <v>332</v>
      </c>
      <c r="B76" t="s">
        <v>148</v>
      </c>
      <c r="C76" s="1">
        <v>9736</v>
      </c>
    </row>
    <row r="77" spans="1:3" x14ac:dyDescent="0.25">
      <c r="A77" t="s">
        <v>333</v>
      </c>
      <c r="B77" t="s">
        <v>135</v>
      </c>
      <c r="C77" s="1">
        <v>15413</v>
      </c>
    </row>
    <row r="78" spans="1:3" x14ac:dyDescent="0.25">
      <c r="A78" t="s">
        <v>238</v>
      </c>
      <c r="B78" t="s">
        <v>134</v>
      </c>
      <c r="C78" s="1">
        <v>74566</v>
      </c>
    </row>
    <row r="79" spans="1:3" x14ac:dyDescent="0.25">
      <c r="A79" t="s">
        <v>334</v>
      </c>
      <c r="B79" t="s">
        <v>147</v>
      </c>
      <c r="C79" s="1">
        <v>3376</v>
      </c>
    </row>
    <row r="80" spans="1:3" x14ac:dyDescent="0.25">
      <c r="A80" t="s">
        <v>237</v>
      </c>
      <c r="B80" t="s">
        <v>132</v>
      </c>
      <c r="C80" s="1">
        <v>220361</v>
      </c>
    </row>
    <row r="81" spans="1:3" x14ac:dyDescent="0.25">
      <c r="A81" t="s">
        <v>249</v>
      </c>
      <c r="B81" t="s">
        <v>121</v>
      </c>
      <c r="C81" s="1">
        <v>8841</v>
      </c>
    </row>
    <row r="82" spans="1:3" x14ac:dyDescent="0.25">
      <c r="A82" t="s">
        <v>259</v>
      </c>
      <c r="B82" t="s">
        <v>185</v>
      </c>
      <c r="C82" s="1">
        <v>2500</v>
      </c>
    </row>
    <row r="83" spans="1:3" x14ac:dyDescent="0.25">
      <c r="A83" t="s">
        <v>276</v>
      </c>
      <c r="B83" t="s">
        <v>130</v>
      </c>
      <c r="C83" s="1">
        <v>2000</v>
      </c>
    </row>
    <row r="84" spans="1:3" x14ac:dyDescent="0.25">
      <c r="A84" t="s">
        <v>798</v>
      </c>
      <c r="B84" t="s">
        <v>799</v>
      </c>
      <c r="C84" s="1">
        <v>1329794</v>
      </c>
    </row>
    <row r="85" spans="1:3" x14ac:dyDescent="0.25">
      <c r="A85" t="s">
        <v>800</v>
      </c>
      <c r="B85" t="s">
        <v>801</v>
      </c>
      <c r="C85" s="1">
        <v>30000</v>
      </c>
    </row>
    <row r="86" spans="1:3" x14ac:dyDescent="0.25">
      <c r="B86" s="42" t="s">
        <v>802</v>
      </c>
      <c r="C86" s="41">
        <f>SUM(C69:C85)</f>
        <v>2382041</v>
      </c>
    </row>
    <row r="87" spans="1:3" x14ac:dyDescent="0.25">
      <c r="A87" s="42" t="s">
        <v>803</v>
      </c>
      <c r="B87" s="42" t="s">
        <v>804</v>
      </c>
      <c r="C87" s="41"/>
    </row>
    <row r="88" spans="1:3" x14ac:dyDescent="0.25">
      <c r="A88" t="s">
        <v>243</v>
      </c>
      <c r="B88" t="s">
        <v>143</v>
      </c>
      <c r="C88" s="1">
        <v>15235</v>
      </c>
    </row>
    <row r="89" spans="1:3" x14ac:dyDescent="0.25">
      <c r="A89" t="s">
        <v>272</v>
      </c>
      <c r="B89" t="s">
        <v>142</v>
      </c>
      <c r="C89" s="1">
        <v>40190</v>
      </c>
    </row>
    <row r="90" spans="1:3" x14ac:dyDescent="0.25">
      <c r="A90" t="s">
        <v>262</v>
      </c>
      <c r="B90" t="s">
        <v>141</v>
      </c>
      <c r="C90" s="1">
        <v>10260</v>
      </c>
    </row>
    <row r="91" spans="1:3" x14ac:dyDescent="0.25">
      <c r="A91" t="s">
        <v>242</v>
      </c>
      <c r="B91" t="s">
        <v>140</v>
      </c>
      <c r="C91" s="1">
        <v>52181</v>
      </c>
    </row>
    <row r="92" spans="1:3" x14ac:dyDescent="0.25">
      <c r="A92" t="s">
        <v>241</v>
      </c>
      <c r="B92" t="s">
        <v>139</v>
      </c>
      <c r="C92" s="1">
        <v>36457</v>
      </c>
    </row>
    <row r="93" spans="1:3" x14ac:dyDescent="0.25">
      <c r="A93" t="s">
        <v>240</v>
      </c>
      <c r="B93" t="s">
        <v>138</v>
      </c>
      <c r="C93" s="1">
        <v>79857</v>
      </c>
    </row>
    <row r="94" spans="1:3" x14ac:dyDescent="0.25">
      <c r="A94" t="s">
        <v>239</v>
      </c>
      <c r="B94" t="s">
        <v>137</v>
      </c>
      <c r="C94" s="1">
        <v>163076</v>
      </c>
    </row>
    <row r="95" spans="1:3" x14ac:dyDescent="0.25">
      <c r="A95" t="s">
        <v>238</v>
      </c>
      <c r="B95" t="s">
        <v>134</v>
      </c>
      <c r="C95" s="1">
        <v>37474</v>
      </c>
    </row>
    <row r="96" spans="1:3" x14ac:dyDescent="0.25">
      <c r="A96" t="s">
        <v>237</v>
      </c>
      <c r="B96" t="s">
        <v>132</v>
      </c>
      <c r="C96" s="1">
        <v>126047</v>
      </c>
    </row>
    <row r="97" spans="1:3" x14ac:dyDescent="0.25">
      <c r="A97" t="s">
        <v>233</v>
      </c>
      <c r="B97" t="s">
        <v>232</v>
      </c>
      <c r="C97" s="1">
        <v>36300</v>
      </c>
    </row>
    <row r="98" spans="1:3" x14ac:dyDescent="0.25">
      <c r="A98" t="s">
        <v>805</v>
      </c>
      <c r="B98" t="s">
        <v>806</v>
      </c>
      <c r="C98" s="1">
        <v>532200</v>
      </c>
    </row>
    <row r="99" spans="1:3" x14ac:dyDescent="0.25">
      <c r="A99" t="s">
        <v>807</v>
      </c>
      <c r="B99" t="s">
        <v>71</v>
      </c>
      <c r="C99" s="1">
        <v>1616000</v>
      </c>
    </row>
    <row r="100" spans="1:3" x14ac:dyDescent="0.25">
      <c r="B100" s="42" t="s">
        <v>808</v>
      </c>
      <c r="C100" s="41">
        <f>SUM(C88:C99)</f>
        <v>2745277</v>
      </c>
    </row>
    <row r="101" spans="1:3" x14ac:dyDescent="0.25">
      <c r="B101" s="42" t="s">
        <v>809</v>
      </c>
      <c r="C101" s="41">
        <f>C13+C24+C28+C31+C43+C53+C62+C67+C86+C100</f>
        <v>16971131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9"/>
  <sheetViews>
    <sheetView showGridLines="0" workbookViewId="0">
      <selection activeCell="A9" sqref="A9:C39"/>
    </sheetView>
  </sheetViews>
  <sheetFormatPr baseColWidth="10" defaultRowHeight="15" x14ac:dyDescent="0.25"/>
  <cols>
    <col min="1" max="1" width="16.85546875" customWidth="1"/>
    <col min="2" max="2" width="48.425781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810</v>
      </c>
      <c r="B9" s="42" t="s">
        <v>811</v>
      </c>
      <c r="C9" s="41"/>
    </row>
    <row r="10" spans="1:6" x14ac:dyDescent="0.25">
      <c r="A10" s="42" t="s">
        <v>812</v>
      </c>
      <c r="B10" s="42" t="s">
        <v>813</v>
      </c>
      <c r="C10" s="41"/>
    </row>
    <row r="11" spans="1:6" x14ac:dyDescent="0.25">
      <c r="A11" t="s">
        <v>243</v>
      </c>
      <c r="B11" t="s">
        <v>143</v>
      </c>
      <c r="C11" s="1">
        <v>30470</v>
      </c>
    </row>
    <row r="12" spans="1:6" x14ac:dyDescent="0.25">
      <c r="A12" t="s">
        <v>272</v>
      </c>
      <c r="B12" t="s">
        <v>142</v>
      </c>
      <c r="C12" s="1">
        <v>13397</v>
      </c>
    </row>
    <row r="13" spans="1:6" x14ac:dyDescent="0.25">
      <c r="A13" t="s">
        <v>262</v>
      </c>
      <c r="B13" t="s">
        <v>141</v>
      </c>
      <c r="C13" s="1">
        <v>10260</v>
      </c>
    </row>
    <row r="14" spans="1:6" x14ac:dyDescent="0.25">
      <c r="A14" t="s">
        <v>242</v>
      </c>
      <c r="B14" t="s">
        <v>140</v>
      </c>
      <c r="C14" s="1">
        <v>34787</v>
      </c>
    </row>
    <row r="15" spans="1:6" x14ac:dyDescent="0.25">
      <c r="A15" t="s">
        <v>241</v>
      </c>
      <c r="B15" t="s">
        <v>139</v>
      </c>
      <c r="C15" s="1">
        <v>14423</v>
      </c>
    </row>
    <row r="16" spans="1:6" x14ac:dyDescent="0.25">
      <c r="A16" t="s">
        <v>240</v>
      </c>
      <c r="B16" t="s">
        <v>138</v>
      </c>
      <c r="C16" s="1">
        <v>60093</v>
      </c>
    </row>
    <row r="17" spans="1:3" x14ac:dyDescent="0.25">
      <c r="A17" t="s">
        <v>239</v>
      </c>
      <c r="B17" t="s">
        <v>137</v>
      </c>
      <c r="C17" s="1">
        <v>107936</v>
      </c>
    </row>
    <row r="18" spans="1:3" x14ac:dyDescent="0.25">
      <c r="A18" t="s">
        <v>332</v>
      </c>
      <c r="B18" t="s">
        <v>148</v>
      </c>
      <c r="C18" s="1">
        <v>9736</v>
      </c>
    </row>
    <row r="19" spans="1:3" x14ac:dyDescent="0.25">
      <c r="A19" t="s">
        <v>333</v>
      </c>
      <c r="B19" t="s">
        <v>135</v>
      </c>
      <c r="C19" s="1">
        <v>15413</v>
      </c>
    </row>
    <row r="20" spans="1:3" x14ac:dyDescent="0.25">
      <c r="A20" t="s">
        <v>238</v>
      </c>
      <c r="B20" t="s">
        <v>134</v>
      </c>
      <c r="C20" s="1">
        <v>27313</v>
      </c>
    </row>
    <row r="21" spans="1:3" x14ac:dyDescent="0.25">
      <c r="A21" t="s">
        <v>334</v>
      </c>
      <c r="B21" t="s">
        <v>147</v>
      </c>
      <c r="C21" s="1">
        <v>3376</v>
      </c>
    </row>
    <row r="22" spans="1:3" x14ac:dyDescent="0.25">
      <c r="A22" t="s">
        <v>237</v>
      </c>
      <c r="B22" t="s">
        <v>132</v>
      </c>
      <c r="C22" s="1">
        <v>86962</v>
      </c>
    </row>
    <row r="23" spans="1:3" x14ac:dyDescent="0.25">
      <c r="A23" t="s">
        <v>249</v>
      </c>
      <c r="B23" t="s">
        <v>121</v>
      </c>
      <c r="C23" s="1">
        <v>8841</v>
      </c>
    </row>
    <row r="24" spans="1:3" x14ac:dyDescent="0.25">
      <c r="A24" t="s">
        <v>236</v>
      </c>
      <c r="B24" t="s">
        <v>116</v>
      </c>
      <c r="C24" s="1">
        <v>1227</v>
      </c>
    </row>
    <row r="25" spans="1:3" x14ac:dyDescent="0.25">
      <c r="A25" t="s">
        <v>276</v>
      </c>
      <c r="B25" t="s">
        <v>130</v>
      </c>
      <c r="C25" s="1">
        <v>20000</v>
      </c>
    </row>
    <row r="26" spans="1:3" x14ac:dyDescent="0.25">
      <c r="B26" s="42" t="s">
        <v>814</v>
      </c>
      <c r="C26" s="41">
        <f>SUM(C11:C25)</f>
        <v>444234</v>
      </c>
    </row>
    <row r="27" spans="1:3" x14ac:dyDescent="0.25">
      <c r="A27" s="42" t="s">
        <v>815</v>
      </c>
      <c r="B27" s="42" t="s">
        <v>816</v>
      </c>
      <c r="C27" s="41"/>
    </row>
    <row r="28" spans="1:3" x14ac:dyDescent="0.25">
      <c r="A28" t="s">
        <v>262</v>
      </c>
      <c r="B28" t="s">
        <v>141</v>
      </c>
      <c r="C28" s="1">
        <v>10260</v>
      </c>
    </row>
    <row r="29" spans="1:3" x14ac:dyDescent="0.25">
      <c r="A29" t="s">
        <v>242</v>
      </c>
      <c r="B29" t="s">
        <v>140</v>
      </c>
      <c r="C29" s="1">
        <v>26091</v>
      </c>
    </row>
    <row r="30" spans="1:3" x14ac:dyDescent="0.25">
      <c r="A30" t="s">
        <v>241</v>
      </c>
      <c r="B30" t="s">
        <v>139</v>
      </c>
      <c r="C30" s="1">
        <v>6622</v>
      </c>
    </row>
    <row r="31" spans="1:3" x14ac:dyDescent="0.25">
      <c r="A31" t="s">
        <v>240</v>
      </c>
      <c r="B31" t="s">
        <v>138</v>
      </c>
      <c r="C31" s="1">
        <v>21644</v>
      </c>
    </row>
    <row r="32" spans="1:3" x14ac:dyDescent="0.25">
      <c r="A32" t="s">
        <v>239</v>
      </c>
      <c r="B32" t="s">
        <v>137</v>
      </c>
      <c r="C32" s="1">
        <v>40969</v>
      </c>
    </row>
    <row r="33" spans="1:3" x14ac:dyDescent="0.25">
      <c r="A33" t="s">
        <v>238</v>
      </c>
      <c r="B33" t="s">
        <v>134</v>
      </c>
      <c r="C33" s="1">
        <v>13536</v>
      </c>
    </row>
    <row r="34" spans="1:3" x14ac:dyDescent="0.25">
      <c r="A34" t="s">
        <v>237</v>
      </c>
      <c r="B34" t="s">
        <v>132</v>
      </c>
      <c r="C34" s="1">
        <v>34538</v>
      </c>
    </row>
    <row r="35" spans="1:3" x14ac:dyDescent="0.25">
      <c r="A35" t="s">
        <v>254</v>
      </c>
      <c r="B35" t="s">
        <v>131</v>
      </c>
      <c r="C35" s="1">
        <v>1000</v>
      </c>
    </row>
    <row r="36" spans="1:3" x14ac:dyDescent="0.25">
      <c r="A36" t="s">
        <v>817</v>
      </c>
      <c r="B36" t="s">
        <v>818</v>
      </c>
      <c r="C36" s="1">
        <v>125000</v>
      </c>
    </row>
    <row r="37" spans="1:3" x14ac:dyDescent="0.25">
      <c r="A37" t="s">
        <v>358</v>
      </c>
      <c r="B37" t="s">
        <v>359</v>
      </c>
      <c r="C37" s="1">
        <v>65000</v>
      </c>
    </row>
    <row r="38" spans="1:3" x14ac:dyDescent="0.25">
      <c r="B38" s="42" t="s">
        <v>819</v>
      </c>
      <c r="C38" s="41">
        <f>SUM(C28:C37)</f>
        <v>344660</v>
      </c>
    </row>
    <row r="39" spans="1:3" x14ac:dyDescent="0.25">
      <c r="B39" s="42" t="s">
        <v>820</v>
      </c>
      <c r="C39" s="41">
        <f>C26+C38</f>
        <v>788894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8"/>
  <sheetViews>
    <sheetView showGridLines="0" topLeftCell="A4" workbookViewId="0">
      <selection activeCell="G21" sqref="G21"/>
    </sheetView>
  </sheetViews>
  <sheetFormatPr baseColWidth="10" defaultRowHeight="15" x14ac:dyDescent="0.25"/>
  <cols>
    <col min="1" max="1" width="14.42578125" customWidth="1"/>
    <col min="2" max="2" width="28.85546875" customWidth="1"/>
    <col min="4" max="4" width="3.85546875" customWidth="1"/>
    <col min="5" max="5" width="31.42578125" customWidth="1"/>
  </cols>
  <sheetData>
    <row r="2" spans="1:6" x14ac:dyDescent="0.25">
      <c r="B2" t="s">
        <v>98</v>
      </c>
      <c r="E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7" spans="1:6" ht="7.5" customHeight="1" x14ac:dyDescent="0.25"/>
    <row r="8" spans="1:6" ht="17.25" customHeight="1" x14ac:dyDescent="0.25">
      <c r="A8" s="46" t="s">
        <v>1469</v>
      </c>
      <c r="B8" s="46"/>
      <c r="C8" s="46"/>
      <c r="D8" s="46"/>
      <c r="E8" s="46"/>
      <c r="F8" s="46"/>
    </row>
    <row r="9" spans="1:6" ht="9" customHeight="1" x14ac:dyDescent="0.25">
      <c r="A9" s="22"/>
    </row>
    <row r="10" spans="1:6" ht="17.25" customHeight="1" x14ac:dyDescent="0.25">
      <c r="A10" s="45" t="s">
        <v>1440</v>
      </c>
      <c r="B10" s="45"/>
      <c r="C10" s="45"/>
      <c r="D10" s="45"/>
      <c r="E10" s="45"/>
      <c r="F10" s="45"/>
    </row>
    <row r="11" spans="1:6" ht="17.25" customHeight="1" x14ac:dyDescent="0.25">
      <c r="A11" s="47" t="s">
        <v>1441</v>
      </c>
      <c r="B11" s="47"/>
      <c r="C11" s="47"/>
      <c r="D11" s="47" t="s">
        <v>1442</v>
      </c>
      <c r="E11" s="47"/>
      <c r="F11" s="47"/>
    </row>
    <row r="12" spans="1:6" ht="17.25" customHeight="1" x14ac:dyDescent="0.25">
      <c r="A12" s="20" t="s">
        <v>1443</v>
      </c>
      <c r="B12" s="20" t="s">
        <v>1303</v>
      </c>
      <c r="C12" s="35">
        <v>100562540</v>
      </c>
      <c r="D12" s="20" t="s">
        <v>1443</v>
      </c>
      <c r="E12" s="20" t="s">
        <v>1444</v>
      </c>
      <c r="F12" s="35">
        <v>70726339</v>
      </c>
    </row>
    <row r="13" spans="1:6" ht="17.25" customHeight="1" x14ac:dyDescent="0.25">
      <c r="A13" s="20" t="s">
        <v>1445</v>
      </c>
      <c r="B13" s="20" t="s">
        <v>1313</v>
      </c>
      <c r="C13" s="35">
        <v>11426230</v>
      </c>
      <c r="D13" s="20" t="s">
        <v>1445</v>
      </c>
      <c r="E13" s="20" t="s">
        <v>1446</v>
      </c>
      <c r="F13" s="35">
        <v>80429943</v>
      </c>
    </row>
    <row r="14" spans="1:6" ht="17.25" customHeight="1" x14ac:dyDescent="0.25">
      <c r="A14" s="20" t="s">
        <v>1447</v>
      </c>
      <c r="B14" s="20" t="s">
        <v>1448</v>
      </c>
      <c r="C14" s="35">
        <v>34104952</v>
      </c>
      <c r="D14" s="20" t="s">
        <v>1447</v>
      </c>
      <c r="E14" s="20" t="s">
        <v>1449</v>
      </c>
      <c r="F14" s="35">
        <v>3217127</v>
      </c>
    </row>
    <row r="15" spans="1:6" ht="17.25" customHeight="1" x14ac:dyDescent="0.25">
      <c r="A15" s="20" t="s">
        <v>1450</v>
      </c>
      <c r="B15" s="20" t="s">
        <v>1395</v>
      </c>
      <c r="C15" s="35">
        <v>45304060</v>
      </c>
      <c r="D15" s="20" t="s">
        <v>1450</v>
      </c>
      <c r="E15" s="20" t="s">
        <v>1395</v>
      </c>
      <c r="F15" s="35">
        <v>17952164</v>
      </c>
    </row>
    <row r="16" spans="1:6" ht="17.25" customHeight="1" x14ac:dyDescent="0.25">
      <c r="A16" s="20" t="s">
        <v>1451</v>
      </c>
      <c r="B16" s="20" t="s">
        <v>1417</v>
      </c>
      <c r="C16" s="35">
        <v>1995000</v>
      </c>
      <c r="D16" s="20" t="s">
        <v>1451</v>
      </c>
      <c r="E16" s="20" t="s">
        <v>1452</v>
      </c>
      <c r="F16" s="35">
        <v>50000</v>
      </c>
    </row>
    <row r="17" spans="1:6" ht="17.25" customHeight="1" x14ac:dyDescent="0.25">
      <c r="A17" s="20"/>
      <c r="B17" s="6"/>
      <c r="C17" s="6"/>
      <c r="D17" s="20"/>
      <c r="E17" s="6"/>
      <c r="F17" s="6"/>
    </row>
    <row r="18" spans="1:6" ht="17.25" customHeight="1" x14ac:dyDescent="0.25">
      <c r="A18" s="20"/>
      <c r="B18" s="36" t="s">
        <v>1453</v>
      </c>
      <c r="C18" s="37">
        <f>SUM(C12:C16)</f>
        <v>193392782</v>
      </c>
      <c r="D18" s="20"/>
      <c r="E18" s="36" t="s">
        <v>1453</v>
      </c>
      <c r="F18" s="37">
        <f>SUM(F12:F16)</f>
        <v>172375573</v>
      </c>
    </row>
    <row r="19" spans="1:6" ht="17.25" customHeight="1" x14ac:dyDescent="0.25">
      <c r="A19" s="45" t="s">
        <v>1454</v>
      </c>
      <c r="B19" s="45"/>
      <c r="C19" s="45"/>
      <c r="D19" s="45"/>
      <c r="E19" s="45"/>
      <c r="F19" s="45"/>
    </row>
    <row r="20" spans="1:6" ht="17.25" customHeight="1" x14ac:dyDescent="0.25">
      <c r="A20" s="20" t="s">
        <v>1455</v>
      </c>
      <c r="B20" s="20" t="s">
        <v>1456</v>
      </c>
      <c r="C20" s="38">
        <v>0</v>
      </c>
      <c r="D20" s="20" t="s">
        <v>1455</v>
      </c>
      <c r="E20" s="20" t="s">
        <v>1457</v>
      </c>
      <c r="F20" s="35">
        <v>9906731</v>
      </c>
    </row>
    <row r="21" spans="1:6" ht="17.25" customHeight="1" x14ac:dyDescent="0.25">
      <c r="A21" s="20" t="s">
        <v>1458</v>
      </c>
      <c r="B21" s="20" t="s">
        <v>1424</v>
      </c>
      <c r="C21" s="35">
        <v>840748</v>
      </c>
      <c r="D21" s="20" t="s">
        <v>1458</v>
      </c>
      <c r="E21" s="20" t="s">
        <v>1424</v>
      </c>
      <c r="F21" s="35">
        <v>3386938</v>
      </c>
    </row>
    <row r="22" spans="1:6" ht="17.25" customHeight="1" x14ac:dyDescent="0.25">
      <c r="A22" s="20"/>
      <c r="B22" s="6"/>
      <c r="C22" s="6"/>
      <c r="D22" s="20"/>
      <c r="E22" s="6"/>
      <c r="F22" s="6"/>
    </row>
    <row r="23" spans="1:6" ht="17.25" customHeight="1" x14ac:dyDescent="0.25">
      <c r="A23" s="20"/>
      <c r="B23" s="36" t="s">
        <v>1453</v>
      </c>
      <c r="C23" s="39">
        <f>SUM(C20:C21)</f>
        <v>840748</v>
      </c>
      <c r="D23" s="20"/>
      <c r="E23" s="36" t="s">
        <v>1459</v>
      </c>
      <c r="F23" s="37">
        <f>SUM(F20:F21)</f>
        <v>13293669</v>
      </c>
    </row>
    <row r="24" spans="1:6" ht="17.25" customHeight="1" x14ac:dyDescent="0.25">
      <c r="A24" s="20"/>
      <c r="B24" s="6"/>
      <c r="C24" s="6"/>
      <c r="D24" s="20"/>
      <c r="E24" s="6"/>
      <c r="F24" s="6"/>
    </row>
    <row r="25" spans="1:6" ht="17.25" customHeight="1" x14ac:dyDescent="0.25">
      <c r="A25" s="20"/>
      <c r="B25" s="36" t="s">
        <v>1460</v>
      </c>
      <c r="C25" s="37">
        <f>SUM(C18,C23)</f>
        <v>194233530</v>
      </c>
      <c r="D25" s="20"/>
      <c r="E25" s="36" t="s">
        <v>1461</v>
      </c>
      <c r="F25" s="37">
        <f>SUM(F18,F23)</f>
        <v>185669242</v>
      </c>
    </row>
    <row r="26" spans="1:6" ht="17.25" customHeight="1" x14ac:dyDescent="0.25">
      <c r="A26" s="45" t="s">
        <v>1462</v>
      </c>
      <c r="B26" s="45"/>
      <c r="C26" s="45"/>
      <c r="D26" s="45"/>
      <c r="E26" s="45"/>
      <c r="F26" s="45"/>
    </row>
    <row r="27" spans="1:6" ht="17.25" customHeight="1" x14ac:dyDescent="0.25">
      <c r="A27" s="20" t="s">
        <v>1463</v>
      </c>
      <c r="B27" s="20" t="s">
        <v>1432</v>
      </c>
      <c r="C27" s="35">
        <v>3000</v>
      </c>
      <c r="D27" s="20" t="s">
        <v>1463</v>
      </c>
      <c r="E27" s="20" t="s">
        <v>1432</v>
      </c>
      <c r="F27" s="35">
        <v>3000</v>
      </c>
    </row>
    <row r="28" spans="1:6" x14ac:dyDescent="0.25">
      <c r="A28" s="20" t="s">
        <v>1464</v>
      </c>
      <c r="B28" s="20" t="s">
        <v>1465</v>
      </c>
      <c r="C28" s="38">
        <v>0</v>
      </c>
      <c r="D28" s="20" t="s">
        <v>1464</v>
      </c>
      <c r="E28" s="20" t="s">
        <v>1465</v>
      </c>
      <c r="F28" s="35">
        <v>8564288</v>
      </c>
    </row>
    <row r="29" spans="1:6" x14ac:dyDescent="0.25">
      <c r="A29" s="20"/>
      <c r="B29" s="6"/>
      <c r="C29" s="6"/>
      <c r="D29" s="20"/>
      <c r="E29" s="6"/>
      <c r="F29" s="6"/>
    </row>
    <row r="30" spans="1:6" x14ac:dyDescent="0.25">
      <c r="A30" s="20"/>
      <c r="B30" s="36" t="s">
        <v>1466</v>
      </c>
      <c r="C30" s="37">
        <f>SUM(C27:C28)</f>
        <v>3000</v>
      </c>
      <c r="D30" s="20"/>
      <c r="E30" s="36" t="s">
        <v>1467</v>
      </c>
      <c r="F30" s="37">
        <f>SUM(F27:F28)</f>
        <v>8567288</v>
      </c>
    </row>
    <row r="31" spans="1:6" x14ac:dyDescent="0.25">
      <c r="A31" s="20"/>
      <c r="B31" s="36" t="s">
        <v>1435</v>
      </c>
      <c r="C31" s="37">
        <f>SUM(C25,C30)</f>
        <v>194236530</v>
      </c>
      <c r="D31" s="20"/>
      <c r="E31" s="36" t="s">
        <v>1468</v>
      </c>
      <c r="F31" s="37">
        <f>SUM(F25,F30)</f>
        <v>194236530</v>
      </c>
    </row>
    <row r="32" spans="1:6" x14ac:dyDescent="0.25">
      <c r="A32" s="6"/>
      <c r="B32" s="6"/>
      <c r="C32" s="6"/>
      <c r="D32" s="6"/>
      <c r="E32" s="6"/>
      <c r="F32" s="6"/>
    </row>
    <row r="33" spans="1:6" x14ac:dyDescent="0.25">
      <c r="A33" s="6"/>
      <c r="B33" s="6"/>
      <c r="C33" s="6"/>
      <c r="D33" s="6"/>
      <c r="E33" s="6"/>
      <c r="F33" s="6"/>
    </row>
    <row r="34" spans="1:6" x14ac:dyDescent="0.25">
      <c r="A34" s="6"/>
      <c r="B34" s="6"/>
      <c r="C34" s="6"/>
      <c r="D34" s="6"/>
      <c r="E34" s="6"/>
      <c r="F34" s="6"/>
    </row>
    <row r="35" spans="1:6" x14ac:dyDescent="0.25">
      <c r="A35" s="6"/>
      <c r="B35" s="6"/>
      <c r="C35" s="6"/>
      <c r="D35" s="6"/>
      <c r="E35" s="6"/>
      <c r="F35" s="6"/>
    </row>
    <row r="36" spans="1:6" x14ac:dyDescent="0.25">
      <c r="A36" s="6"/>
      <c r="B36" s="6"/>
      <c r="C36" s="6"/>
      <c r="D36" s="6"/>
      <c r="E36" s="6"/>
      <c r="F36" s="6"/>
    </row>
    <row r="37" spans="1:6" x14ac:dyDescent="0.25">
      <c r="A37" s="6"/>
      <c r="B37" s="6"/>
      <c r="C37" s="6"/>
      <c r="D37" s="6"/>
      <c r="E37" s="6"/>
      <c r="F37" s="6"/>
    </row>
    <row r="38" spans="1:6" x14ac:dyDescent="0.25">
      <c r="A38" s="6"/>
      <c r="B38" s="6"/>
      <c r="C38" s="6"/>
      <c r="D38" s="6"/>
      <c r="E38" s="6"/>
      <c r="F38" s="6"/>
    </row>
    <row r="39" spans="1:6" x14ac:dyDescent="0.25">
      <c r="A39" s="6"/>
      <c r="B39" s="6"/>
      <c r="C39" s="6"/>
      <c r="D39" s="6"/>
      <c r="E39" s="6"/>
      <c r="F39" s="6"/>
    </row>
    <row r="40" spans="1:6" x14ac:dyDescent="0.25">
      <c r="A40" s="6"/>
      <c r="B40" s="6"/>
      <c r="C40" s="6"/>
      <c r="D40" s="6"/>
      <c r="E40" s="6"/>
      <c r="F40" s="6"/>
    </row>
    <row r="41" spans="1:6" x14ac:dyDescent="0.25">
      <c r="A41" s="6"/>
      <c r="B41" s="6"/>
      <c r="C41" s="6"/>
      <c r="D41" s="6"/>
      <c r="E41" s="6"/>
      <c r="F41" s="6"/>
    </row>
    <row r="42" spans="1:6" x14ac:dyDescent="0.25">
      <c r="A42" s="6"/>
      <c r="B42" s="6"/>
      <c r="C42" s="6"/>
      <c r="D42" s="6"/>
      <c r="E42" s="6"/>
      <c r="F42" s="6"/>
    </row>
    <row r="43" spans="1:6" x14ac:dyDescent="0.25">
      <c r="A43" s="6"/>
      <c r="B43" s="6"/>
      <c r="C43" s="6"/>
      <c r="D43" s="6"/>
      <c r="E43" s="6"/>
      <c r="F43" s="6"/>
    </row>
    <row r="44" spans="1:6" x14ac:dyDescent="0.25">
      <c r="A44" s="6"/>
      <c r="B44" s="6"/>
      <c r="C44" s="6"/>
      <c r="D44" s="6"/>
      <c r="E44" s="6"/>
      <c r="F44" s="6"/>
    </row>
    <row r="45" spans="1:6" x14ac:dyDescent="0.25">
      <c r="A45" s="6"/>
      <c r="B45" s="6"/>
      <c r="C45" s="6"/>
      <c r="D45" s="6"/>
      <c r="E45" s="6"/>
      <c r="F45" s="6"/>
    </row>
    <row r="46" spans="1:6" x14ac:dyDescent="0.25">
      <c r="A46" s="6"/>
      <c r="B46" s="6"/>
      <c r="C46" s="6"/>
      <c r="D46" s="6"/>
      <c r="E46" s="6"/>
      <c r="F46" s="6"/>
    </row>
    <row r="47" spans="1:6" x14ac:dyDescent="0.25">
      <c r="A47" s="6"/>
      <c r="B47" s="6"/>
      <c r="C47" s="6"/>
      <c r="D47" s="6"/>
      <c r="E47" s="6"/>
      <c r="F47" s="6"/>
    </row>
    <row r="48" spans="1:6" x14ac:dyDescent="0.25">
      <c r="A48" s="6"/>
      <c r="B48" s="6"/>
      <c r="C48" s="6"/>
      <c r="D48" s="6"/>
      <c r="E48" s="6"/>
      <c r="F48" s="6"/>
    </row>
    <row r="49" spans="1:6" x14ac:dyDescent="0.25">
      <c r="A49" s="6"/>
      <c r="B49" s="6"/>
      <c r="C49" s="6"/>
      <c r="D49" s="6"/>
      <c r="E49" s="6"/>
      <c r="F49" s="6"/>
    </row>
    <row r="50" spans="1:6" x14ac:dyDescent="0.25">
      <c r="A50" s="6"/>
      <c r="B50" s="6"/>
      <c r="C50" s="6"/>
      <c r="D50" s="6"/>
      <c r="E50" s="6"/>
      <c r="F50" s="6"/>
    </row>
    <row r="51" spans="1:6" x14ac:dyDescent="0.25">
      <c r="A51" s="6"/>
      <c r="B51" s="6"/>
      <c r="C51" s="6"/>
      <c r="D51" s="6"/>
      <c r="E51" s="6"/>
      <c r="F51" s="6"/>
    </row>
    <row r="52" spans="1:6" x14ac:dyDescent="0.25">
      <c r="A52" s="6"/>
      <c r="B52" s="6"/>
      <c r="C52" s="6"/>
      <c r="D52" s="6"/>
      <c r="E52" s="6"/>
      <c r="F52" s="6"/>
    </row>
    <row r="53" spans="1:6" x14ac:dyDescent="0.25">
      <c r="A53" s="6"/>
      <c r="B53" s="6"/>
      <c r="C53" s="6"/>
      <c r="D53" s="6"/>
      <c r="E53" s="6"/>
      <c r="F53" s="6"/>
    </row>
    <row r="54" spans="1:6" x14ac:dyDescent="0.25">
      <c r="A54" s="6"/>
      <c r="B54" s="6"/>
      <c r="C54" s="6"/>
      <c r="D54" s="6"/>
      <c r="E54" s="6"/>
      <c r="F54" s="6"/>
    </row>
    <row r="55" spans="1:6" x14ac:dyDescent="0.25">
      <c r="A55" s="6"/>
      <c r="B55" s="6"/>
      <c r="C55" s="6"/>
      <c r="D55" s="6"/>
      <c r="E55" s="6"/>
      <c r="F55" s="6"/>
    </row>
    <row r="56" spans="1:6" x14ac:dyDescent="0.25">
      <c r="A56" s="6"/>
      <c r="B56" s="6"/>
      <c r="C56" s="6"/>
      <c r="D56" s="6"/>
      <c r="E56" s="6"/>
      <c r="F56" s="6"/>
    </row>
    <row r="57" spans="1:6" x14ac:dyDescent="0.25">
      <c r="A57" s="6"/>
      <c r="B57" s="6"/>
      <c r="C57" s="6"/>
      <c r="D57" s="6"/>
      <c r="E57" s="6"/>
      <c r="F57" s="6"/>
    </row>
    <row r="58" spans="1:6" x14ac:dyDescent="0.25">
      <c r="A58" s="6"/>
      <c r="B58" s="6"/>
      <c r="C58" s="6"/>
      <c r="D58" s="6"/>
      <c r="E58" s="6"/>
      <c r="F58" s="6"/>
    </row>
  </sheetData>
  <mergeCells count="6">
    <mergeCell ref="A19:F19"/>
    <mergeCell ref="A26:F26"/>
    <mergeCell ref="A8:F8"/>
    <mergeCell ref="A10:F10"/>
    <mergeCell ref="A11:C11"/>
    <mergeCell ref="D11:F11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3"/>
  <sheetViews>
    <sheetView showGridLines="0" workbookViewId="0">
      <selection activeCell="B25" sqref="B25"/>
    </sheetView>
  </sheetViews>
  <sheetFormatPr baseColWidth="10" defaultRowHeight="15" x14ac:dyDescent="0.25"/>
  <cols>
    <col min="1" max="1" width="16.28515625" customWidth="1"/>
    <col min="2" max="2" width="49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821</v>
      </c>
      <c r="B9" s="42" t="s">
        <v>822</v>
      </c>
      <c r="C9" s="41"/>
    </row>
    <row r="10" spans="1:6" x14ac:dyDescent="0.25">
      <c r="A10" s="42" t="s">
        <v>823</v>
      </c>
      <c r="B10" s="42" t="s">
        <v>824</v>
      </c>
      <c r="C10" s="41"/>
    </row>
    <row r="11" spans="1:6" x14ac:dyDescent="0.25">
      <c r="A11" t="s">
        <v>243</v>
      </c>
      <c r="B11" t="s">
        <v>143</v>
      </c>
      <c r="C11" s="1">
        <v>15235</v>
      </c>
    </row>
    <row r="12" spans="1:6" x14ac:dyDescent="0.25">
      <c r="A12" t="s">
        <v>262</v>
      </c>
      <c r="B12" t="s">
        <v>141</v>
      </c>
      <c r="C12" s="1">
        <v>10260</v>
      </c>
    </row>
    <row r="13" spans="1:6" x14ac:dyDescent="0.25">
      <c r="A13" t="s">
        <v>242</v>
      </c>
      <c r="B13" t="s">
        <v>140</v>
      </c>
      <c r="C13" s="1">
        <v>43484</v>
      </c>
    </row>
    <row r="14" spans="1:6" x14ac:dyDescent="0.25">
      <c r="A14" t="s">
        <v>241</v>
      </c>
      <c r="B14" t="s">
        <v>139</v>
      </c>
      <c r="C14" s="1">
        <v>15019</v>
      </c>
    </row>
    <row r="15" spans="1:6" x14ac:dyDescent="0.25">
      <c r="A15" t="s">
        <v>240</v>
      </c>
      <c r="B15" t="s">
        <v>138</v>
      </c>
      <c r="C15" s="1">
        <v>44931</v>
      </c>
    </row>
    <row r="16" spans="1:6" x14ac:dyDescent="0.25">
      <c r="A16" t="s">
        <v>239</v>
      </c>
      <c r="B16" t="s">
        <v>137</v>
      </c>
      <c r="C16" s="1">
        <v>81572</v>
      </c>
    </row>
    <row r="17" spans="1:3" x14ac:dyDescent="0.25">
      <c r="A17" t="s">
        <v>238</v>
      </c>
      <c r="B17" t="s">
        <v>134</v>
      </c>
      <c r="C17" s="1">
        <v>23765</v>
      </c>
    </row>
    <row r="18" spans="1:3" x14ac:dyDescent="0.25">
      <c r="A18" t="s">
        <v>237</v>
      </c>
      <c r="B18" t="s">
        <v>132</v>
      </c>
      <c r="C18" s="1">
        <v>67924</v>
      </c>
    </row>
    <row r="19" spans="1:3" x14ac:dyDescent="0.25">
      <c r="A19" t="s">
        <v>408</v>
      </c>
      <c r="B19" t="s">
        <v>170</v>
      </c>
      <c r="C19" s="1">
        <v>25000</v>
      </c>
    </row>
    <row r="20" spans="1:3" x14ac:dyDescent="0.25">
      <c r="A20" t="s">
        <v>276</v>
      </c>
      <c r="B20" t="s">
        <v>130</v>
      </c>
      <c r="C20" s="1">
        <v>3000</v>
      </c>
    </row>
    <row r="21" spans="1:3" x14ac:dyDescent="0.25">
      <c r="A21" t="s">
        <v>825</v>
      </c>
      <c r="B21" t="s">
        <v>826</v>
      </c>
      <c r="C21" s="1">
        <v>3000</v>
      </c>
    </row>
    <row r="22" spans="1:3" x14ac:dyDescent="0.25">
      <c r="B22" s="42" t="s">
        <v>827</v>
      </c>
      <c r="C22" s="41">
        <f>SUM(C11:C21)</f>
        <v>333190</v>
      </c>
    </row>
    <row r="23" spans="1:3" x14ac:dyDescent="0.25">
      <c r="B23" s="42" t="s">
        <v>828</v>
      </c>
      <c r="C23" s="41">
        <f>C22</f>
        <v>333190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9"/>
  <sheetViews>
    <sheetView showGridLines="0" workbookViewId="0">
      <selection activeCell="A9" sqref="A9:C19"/>
    </sheetView>
  </sheetViews>
  <sheetFormatPr baseColWidth="10" defaultRowHeight="15" x14ac:dyDescent="0.25"/>
  <cols>
    <col min="1" max="1" width="16.7109375" customWidth="1"/>
    <col min="2" max="2" width="50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829</v>
      </c>
      <c r="B9" s="42" t="s">
        <v>830</v>
      </c>
      <c r="C9" s="41"/>
    </row>
    <row r="10" spans="1:6" x14ac:dyDescent="0.25">
      <c r="A10" s="42" t="s">
        <v>831</v>
      </c>
      <c r="B10" s="42" t="s">
        <v>221</v>
      </c>
      <c r="C10" s="41"/>
    </row>
    <row r="11" spans="1:6" x14ac:dyDescent="0.25">
      <c r="A11" t="s">
        <v>493</v>
      </c>
      <c r="B11" t="s">
        <v>216</v>
      </c>
      <c r="C11" s="1">
        <v>10000</v>
      </c>
    </row>
    <row r="12" spans="1:6" x14ac:dyDescent="0.25">
      <c r="A12" t="s">
        <v>832</v>
      </c>
      <c r="B12" t="s">
        <v>222</v>
      </c>
      <c r="C12" s="1">
        <v>9000</v>
      </c>
    </row>
    <row r="13" spans="1:6" x14ac:dyDescent="0.25">
      <c r="A13" t="s">
        <v>833</v>
      </c>
      <c r="B13" t="s">
        <v>223</v>
      </c>
      <c r="C13" s="1">
        <v>5000</v>
      </c>
    </row>
    <row r="14" spans="1:6" x14ac:dyDescent="0.25">
      <c r="A14" t="s">
        <v>374</v>
      </c>
      <c r="B14" t="s">
        <v>195</v>
      </c>
      <c r="C14" s="1">
        <v>2639</v>
      </c>
    </row>
    <row r="15" spans="1:6" x14ac:dyDescent="0.25">
      <c r="B15" s="42" t="s">
        <v>834</v>
      </c>
      <c r="C15" s="41">
        <f>SUM(C11:C14)</f>
        <v>26639</v>
      </c>
    </row>
    <row r="16" spans="1:6" x14ac:dyDescent="0.25">
      <c r="A16" s="42" t="s">
        <v>1534</v>
      </c>
      <c r="B16" s="42" t="s">
        <v>1535</v>
      </c>
      <c r="C16" s="41"/>
    </row>
    <row r="17" spans="1:3" x14ac:dyDescent="0.25">
      <c r="A17" t="s">
        <v>1536</v>
      </c>
      <c r="B17" t="s">
        <v>1537</v>
      </c>
      <c r="C17" s="1">
        <v>6000</v>
      </c>
    </row>
    <row r="18" spans="1:3" x14ac:dyDescent="0.25">
      <c r="B18" s="42" t="s">
        <v>1538</v>
      </c>
      <c r="C18" s="41">
        <f>SUM(C17:C17)</f>
        <v>6000</v>
      </c>
    </row>
    <row r="19" spans="1:3" x14ac:dyDescent="0.25">
      <c r="B19" s="42" t="s">
        <v>835</v>
      </c>
      <c r="C19" s="41">
        <f>C15+C18</f>
        <v>32639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showGridLines="0" topLeftCell="A4" workbookViewId="0">
      <selection activeCell="A9" sqref="A9:C27"/>
    </sheetView>
  </sheetViews>
  <sheetFormatPr baseColWidth="10" defaultRowHeight="15" x14ac:dyDescent="0.25"/>
  <cols>
    <col min="1" max="1" width="17" customWidth="1"/>
    <col min="2" max="2" width="53.57031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836</v>
      </c>
      <c r="B9" s="42" t="s">
        <v>837</v>
      </c>
      <c r="C9" s="41"/>
    </row>
    <row r="10" spans="1:6" x14ac:dyDescent="0.25">
      <c r="A10" s="42" t="s">
        <v>838</v>
      </c>
      <c r="B10" s="42" t="s">
        <v>169</v>
      </c>
      <c r="C10" s="41"/>
    </row>
    <row r="11" spans="1:6" x14ac:dyDescent="0.25">
      <c r="A11" t="s">
        <v>272</v>
      </c>
      <c r="B11" t="s">
        <v>142</v>
      </c>
      <c r="C11" s="1">
        <v>13397</v>
      </c>
    </row>
    <row r="12" spans="1:6" x14ac:dyDescent="0.25">
      <c r="A12" t="s">
        <v>242</v>
      </c>
      <c r="B12" t="s">
        <v>140</v>
      </c>
      <c r="C12" s="1">
        <v>8698</v>
      </c>
    </row>
    <row r="13" spans="1:6" x14ac:dyDescent="0.25">
      <c r="A13" t="s">
        <v>241</v>
      </c>
      <c r="B13" t="s">
        <v>139</v>
      </c>
      <c r="C13" s="1">
        <v>3084</v>
      </c>
    </row>
    <row r="14" spans="1:6" x14ac:dyDescent="0.25">
      <c r="A14" t="s">
        <v>240</v>
      </c>
      <c r="B14" t="s">
        <v>138</v>
      </c>
      <c r="C14" s="1">
        <v>12494</v>
      </c>
    </row>
    <row r="15" spans="1:6" x14ac:dyDescent="0.25">
      <c r="A15" t="s">
        <v>239</v>
      </c>
      <c r="B15" t="s">
        <v>137</v>
      </c>
      <c r="C15" s="1">
        <v>21502</v>
      </c>
    </row>
    <row r="16" spans="1:6" x14ac:dyDescent="0.25">
      <c r="A16" t="s">
        <v>238</v>
      </c>
      <c r="B16" t="s">
        <v>134</v>
      </c>
      <c r="C16" s="1">
        <v>6820</v>
      </c>
    </row>
    <row r="17" spans="1:3" x14ac:dyDescent="0.25">
      <c r="A17" t="s">
        <v>237</v>
      </c>
      <c r="B17" t="s">
        <v>132</v>
      </c>
      <c r="C17" s="1">
        <v>19134</v>
      </c>
    </row>
    <row r="18" spans="1:3" x14ac:dyDescent="0.25">
      <c r="A18" t="s">
        <v>792</v>
      </c>
      <c r="B18" t="s">
        <v>172</v>
      </c>
      <c r="C18" s="1">
        <v>9000</v>
      </c>
    </row>
    <row r="19" spans="1:3" x14ac:dyDescent="0.25">
      <c r="A19" t="s">
        <v>337</v>
      </c>
      <c r="B19" t="s">
        <v>131</v>
      </c>
      <c r="C19" s="1">
        <v>20000</v>
      </c>
    </row>
    <row r="20" spans="1:3" x14ac:dyDescent="0.25">
      <c r="A20" t="s">
        <v>401</v>
      </c>
      <c r="B20" t="s">
        <v>170</v>
      </c>
      <c r="C20" s="1">
        <v>186000</v>
      </c>
    </row>
    <row r="21" spans="1:3" x14ac:dyDescent="0.25">
      <c r="B21" s="42" t="s">
        <v>839</v>
      </c>
      <c r="C21" s="41">
        <f>SUM(C11:C20)</f>
        <v>300129</v>
      </c>
    </row>
    <row r="22" spans="1:3" x14ac:dyDescent="0.25">
      <c r="A22" s="42" t="s">
        <v>840</v>
      </c>
      <c r="B22" s="42" t="s">
        <v>174</v>
      </c>
      <c r="C22" s="41"/>
    </row>
    <row r="23" spans="1:3" x14ac:dyDescent="0.25">
      <c r="A23" t="s">
        <v>276</v>
      </c>
      <c r="B23" t="s">
        <v>130</v>
      </c>
      <c r="C23" s="1">
        <v>500</v>
      </c>
    </row>
    <row r="24" spans="1:3" x14ac:dyDescent="0.25">
      <c r="A24" t="s">
        <v>841</v>
      </c>
      <c r="B24" t="s">
        <v>175</v>
      </c>
      <c r="C24" s="1">
        <v>25000</v>
      </c>
    </row>
    <row r="25" spans="1:3" x14ac:dyDescent="0.25">
      <c r="A25" t="s">
        <v>1539</v>
      </c>
      <c r="B25" t="s">
        <v>1540</v>
      </c>
      <c r="C25" s="1">
        <v>120000</v>
      </c>
    </row>
    <row r="26" spans="1:3" x14ac:dyDescent="0.25">
      <c r="B26" s="42" t="s">
        <v>842</v>
      </c>
      <c r="C26" s="41">
        <f>SUM(C23:C25)</f>
        <v>145500</v>
      </c>
    </row>
    <row r="27" spans="1:3" x14ac:dyDescent="0.25">
      <c r="B27" s="42" t="s">
        <v>843</v>
      </c>
      <c r="C27" s="41">
        <f>C21+C26</f>
        <v>445629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1"/>
  <sheetViews>
    <sheetView showGridLines="0" workbookViewId="0">
      <selection activeCell="A9" sqref="A9:C31"/>
    </sheetView>
  </sheetViews>
  <sheetFormatPr baseColWidth="10" defaultRowHeight="15" x14ac:dyDescent="0.25"/>
  <cols>
    <col min="1" max="1" width="18.42578125" customWidth="1"/>
    <col min="2" max="2" width="47.1406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844</v>
      </c>
      <c r="B9" s="42" t="s">
        <v>845</v>
      </c>
      <c r="C9" s="41"/>
    </row>
    <row r="10" spans="1:6" x14ac:dyDescent="0.25">
      <c r="A10" s="42" t="s">
        <v>846</v>
      </c>
      <c r="B10" s="42" t="s">
        <v>184</v>
      </c>
      <c r="C10" s="41"/>
    </row>
    <row r="11" spans="1:6" x14ac:dyDescent="0.25">
      <c r="A11" t="s">
        <v>272</v>
      </c>
      <c r="B11" t="s">
        <v>142</v>
      </c>
      <c r="C11" s="1">
        <v>13397</v>
      </c>
    </row>
    <row r="12" spans="1:6" x14ac:dyDescent="0.25">
      <c r="A12" t="s">
        <v>262</v>
      </c>
      <c r="B12" t="s">
        <v>141</v>
      </c>
      <c r="C12" s="1">
        <v>30781</v>
      </c>
    </row>
    <row r="13" spans="1:6" x14ac:dyDescent="0.25">
      <c r="A13" t="s">
        <v>242</v>
      </c>
      <c r="B13" t="s">
        <v>140</v>
      </c>
      <c r="C13" s="1">
        <v>17394</v>
      </c>
    </row>
    <row r="14" spans="1:6" x14ac:dyDescent="0.25">
      <c r="A14" t="s">
        <v>241</v>
      </c>
      <c r="B14" t="s">
        <v>139</v>
      </c>
      <c r="C14" s="1">
        <v>16377</v>
      </c>
    </row>
    <row r="15" spans="1:6" x14ac:dyDescent="0.25">
      <c r="A15" t="s">
        <v>240</v>
      </c>
      <c r="B15" t="s">
        <v>138</v>
      </c>
      <c r="C15" s="1">
        <v>37361</v>
      </c>
    </row>
    <row r="16" spans="1:6" x14ac:dyDescent="0.25">
      <c r="A16" t="s">
        <v>239</v>
      </c>
      <c r="B16" t="s">
        <v>137</v>
      </c>
      <c r="C16" s="1">
        <v>66241</v>
      </c>
    </row>
    <row r="17" spans="1:3" x14ac:dyDescent="0.25">
      <c r="A17" t="s">
        <v>332</v>
      </c>
      <c r="B17" t="s">
        <v>148</v>
      </c>
      <c r="C17" s="1">
        <v>13397</v>
      </c>
    </row>
    <row r="18" spans="1:3" x14ac:dyDescent="0.25">
      <c r="A18" t="s">
        <v>333</v>
      </c>
      <c r="B18" t="s">
        <v>135</v>
      </c>
      <c r="C18" s="1">
        <v>18819</v>
      </c>
    </row>
    <row r="19" spans="1:3" x14ac:dyDescent="0.25">
      <c r="A19" t="s">
        <v>238</v>
      </c>
      <c r="B19" t="s">
        <v>134</v>
      </c>
      <c r="C19" s="1">
        <v>20424</v>
      </c>
    </row>
    <row r="20" spans="1:3" x14ac:dyDescent="0.25">
      <c r="A20" t="s">
        <v>334</v>
      </c>
      <c r="B20" t="s">
        <v>147</v>
      </c>
      <c r="C20" s="1">
        <v>3445</v>
      </c>
    </row>
    <row r="21" spans="1:3" x14ac:dyDescent="0.25">
      <c r="A21" t="s">
        <v>237</v>
      </c>
      <c r="B21" t="s">
        <v>132</v>
      </c>
      <c r="C21" s="1">
        <v>58561</v>
      </c>
    </row>
    <row r="22" spans="1:3" x14ac:dyDescent="0.25">
      <c r="A22" t="s">
        <v>249</v>
      </c>
      <c r="B22" t="s">
        <v>121</v>
      </c>
      <c r="C22" s="1">
        <v>11053</v>
      </c>
    </row>
    <row r="23" spans="1:3" x14ac:dyDescent="0.25">
      <c r="A23" t="s">
        <v>276</v>
      </c>
      <c r="B23" t="s">
        <v>130</v>
      </c>
      <c r="C23" s="1">
        <v>500</v>
      </c>
    </row>
    <row r="24" spans="1:3" x14ac:dyDescent="0.25">
      <c r="A24" t="s">
        <v>847</v>
      </c>
      <c r="B24" t="s">
        <v>186</v>
      </c>
      <c r="C24" s="1">
        <v>16000</v>
      </c>
    </row>
    <row r="25" spans="1:3" x14ac:dyDescent="0.25">
      <c r="A25" t="s">
        <v>848</v>
      </c>
      <c r="B25" t="s">
        <v>187</v>
      </c>
      <c r="C25" s="1">
        <v>456000</v>
      </c>
    </row>
    <row r="26" spans="1:3" x14ac:dyDescent="0.25">
      <c r="A26" t="s">
        <v>233</v>
      </c>
      <c r="B26" t="s">
        <v>232</v>
      </c>
      <c r="C26" s="1">
        <v>100000</v>
      </c>
    </row>
    <row r="27" spans="1:3" x14ac:dyDescent="0.25">
      <c r="A27" t="s">
        <v>257</v>
      </c>
      <c r="B27" t="s">
        <v>188</v>
      </c>
      <c r="C27" s="1">
        <v>43200</v>
      </c>
    </row>
    <row r="28" spans="1:3" x14ac:dyDescent="0.25">
      <c r="A28" t="s">
        <v>849</v>
      </c>
      <c r="B28" t="s">
        <v>189</v>
      </c>
      <c r="C28" s="1">
        <v>170000</v>
      </c>
    </row>
    <row r="29" spans="1:3" x14ac:dyDescent="0.25">
      <c r="A29" t="s">
        <v>850</v>
      </c>
      <c r="B29" t="s">
        <v>190</v>
      </c>
      <c r="C29" s="1">
        <v>25000</v>
      </c>
    </row>
    <row r="30" spans="1:3" x14ac:dyDescent="0.25">
      <c r="B30" s="42" t="s">
        <v>851</v>
      </c>
      <c r="C30" s="41">
        <f>SUM(C11:C29)</f>
        <v>1117950</v>
      </c>
    </row>
    <row r="31" spans="1:3" x14ac:dyDescent="0.25">
      <c r="B31" s="42" t="s">
        <v>852</v>
      </c>
      <c r="C31" s="41">
        <f>C30</f>
        <v>1117950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1"/>
  <sheetViews>
    <sheetView showGridLines="0" workbookViewId="0">
      <selection activeCell="A9" sqref="A9:C61"/>
    </sheetView>
  </sheetViews>
  <sheetFormatPr baseColWidth="10" defaultRowHeight="15" x14ac:dyDescent="0.25"/>
  <cols>
    <col min="1" max="1" width="17.140625" customWidth="1"/>
    <col min="2" max="2" width="53.8554687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853</v>
      </c>
      <c r="B9" s="42" t="s">
        <v>854</v>
      </c>
      <c r="C9" s="41"/>
    </row>
    <row r="10" spans="1:6" x14ac:dyDescent="0.25">
      <c r="A10" s="42" t="s">
        <v>855</v>
      </c>
      <c r="B10" s="42" t="s">
        <v>856</v>
      </c>
      <c r="C10" s="41"/>
    </row>
    <row r="11" spans="1:6" x14ac:dyDescent="0.25">
      <c r="A11" t="s">
        <v>408</v>
      </c>
      <c r="B11" t="s">
        <v>170</v>
      </c>
      <c r="C11" s="1">
        <v>10000</v>
      </c>
    </row>
    <row r="12" spans="1:6" x14ac:dyDescent="0.25">
      <c r="B12" s="42" t="s">
        <v>857</v>
      </c>
      <c r="C12" s="41">
        <f>SUM(C11:C11)</f>
        <v>10000</v>
      </c>
    </row>
    <row r="13" spans="1:6" x14ac:dyDescent="0.25">
      <c r="A13" s="42" t="s">
        <v>858</v>
      </c>
      <c r="B13" s="42" t="s">
        <v>859</v>
      </c>
      <c r="C13" s="41"/>
    </row>
    <row r="14" spans="1:6" x14ac:dyDescent="0.25">
      <c r="A14" t="s">
        <v>860</v>
      </c>
      <c r="B14" t="s">
        <v>861</v>
      </c>
      <c r="C14" s="1">
        <v>164609</v>
      </c>
    </row>
    <row r="15" spans="1:6" x14ac:dyDescent="0.25">
      <c r="A15" t="s">
        <v>862</v>
      </c>
      <c r="B15" t="s">
        <v>863</v>
      </c>
      <c r="C15" s="1">
        <v>20216</v>
      </c>
    </row>
    <row r="16" spans="1:6" x14ac:dyDescent="0.25">
      <c r="B16" s="42" t="s">
        <v>864</v>
      </c>
      <c r="C16" s="41">
        <f>SUM(C14:C15)</f>
        <v>184825</v>
      </c>
    </row>
    <row r="17" spans="1:3" x14ac:dyDescent="0.25">
      <c r="A17" s="42" t="s">
        <v>865</v>
      </c>
      <c r="B17" s="42" t="s">
        <v>866</v>
      </c>
      <c r="C17" s="41"/>
    </row>
    <row r="18" spans="1:3" x14ac:dyDescent="0.25">
      <c r="A18" t="s">
        <v>413</v>
      </c>
      <c r="B18" t="s">
        <v>170</v>
      </c>
      <c r="C18" s="1">
        <v>40000</v>
      </c>
    </row>
    <row r="19" spans="1:3" x14ac:dyDescent="0.25">
      <c r="B19" s="42" t="s">
        <v>867</v>
      </c>
      <c r="C19" s="41">
        <f>SUM(C18:C18)</f>
        <v>40000</v>
      </c>
    </row>
    <row r="20" spans="1:3" x14ac:dyDescent="0.25">
      <c r="A20" s="42" t="s">
        <v>868</v>
      </c>
      <c r="B20" s="42" t="s">
        <v>869</v>
      </c>
      <c r="C20" s="41"/>
    </row>
    <row r="21" spans="1:3" x14ac:dyDescent="0.25">
      <c r="A21" t="s">
        <v>243</v>
      </c>
      <c r="B21" t="s">
        <v>143</v>
      </c>
      <c r="C21" s="1">
        <v>15235</v>
      </c>
    </row>
    <row r="22" spans="1:3" x14ac:dyDescent="0.25">
      <c r="A22" t="s">
        <v>262</v>
      </c>
      <c r="B22" t="s">
        <v>141</v>
      </c>
      <c r="C22" s="1">
        <v>20521</v>
      </c>
    </row>
    <row r="23" spans="1:3" x14ac:dyDescent="0.25">
      <c r="A23" t="s">
        <v>242</v>
      </c>
      <c r="B23" t="s">
        <v>140</v>
      </c>
      <c r="C23" s="1">
        <v>8698</v>
      </c>
    </row>
    <row r="24" spans="1:3" x14ac:dyDescent="0.25">
      <c r="A24" t="s">
        <v>241</v>
      </c>
      <c r="B24" t="s">
        <v>139</v>
      </c>
      <c r="C24" s="1">
        <v>8779</v>
      </c>
    </row>
    <row r="25" spans="1:3" x14ac:dyDescent="0.25">
      <c r="A25" t="s">
        <v>240</v>
      </c>
      <c r="B25" t="s">
        <v>138</v>
      </c>
      <c r="C25" s="1">
        <v>26213</v>
      </c>
    </row>
    <row r="26" spans="1:3" x14ac:dyDescent="0.25">
      <c r="A26" t="s">
        <v>239</v>
      </c>
      <c r="B26" t="s">
        <v>137</v>
      </c>
      <c r="C26" s="1">
        <v>45794</v>
      </c>
    </row>
    <row r="27" spans="1:3" x14ac:dyDescent="0.25">
      <c r="A27" t="s">
        <v>332</v>
      </c>
      <c r="B27" t="s">
        <v>148</v>
      </c>
      <c r="C27" s="1">
        <v>8698</v>
      </c>
    </row>
    <row r="28" spans="1:3" x14ac:dyDescent="0.25">
      <c r="A28" t="s">
        <v>333</v>
      </c>
      <c r="B28" t="s">
        <v>135</v>
      </c>
      <c r="C28" s="1">
        <v>14585</v>
      </c>
    </row>
    <row r="29" spans="1:3" x14ac:dyDescent="0.25">
      <c r="A29" t="s">
        <v>238</v>
      </c>
      <c r="B29" t="s">
        <v>134</v>
      </c>
      <c r="C29" s="1">
        <v>13674</v>
      </c>
    </row>
    <row r="30" spans="1:3" x14ac:dyDescent="0.25">
      <c r="A30" t="s">
        <v>334</v>
      </c>
      <c r="B30" t="s">
        <v>147</v>
      </c>
      <c r="C30" s="1">
        <v>3376</v>
      </c>
    </row>
    <row r="31" spans="1:3" x14ac:dyDescent="0.25">
      <c r="A31" t="s">
        <v>237</v>
      </c>
      <c r="B31" t="s">
        <v>132</v>
      </c>
      <c r="C31" s="1">
        <v>40277</v>
      </c>
    </row>
    <row r="32" spans="1:3" x14ac:dyDescent="0.25">
      <c r="A32" t="s">
        <v>249</v>
      </c>
      <c r="B32" t="s">
        <v>121</v>
      </c>
      <c r="C32" s="1">
        <v>8263</v>
      </c>
    </row>
    <row r="33" spans="1:3" x14ac:dyDescent="0.25">
      <c r="A33" t="s">
        <v>372</v>
      </c>
      <c r="B33" t="s">
        <v>373</v>
      </c>
      <c r="C33" s="1">
        <v>35000</v>
      </c>
    </row>
    <row r="34" spans="1:3" x14ac:dyDescent="0.25">
      <c r="A34" t="s">
        <v>233</v>
      </c>
      <c r="B34" t="s">
        <v>232</v>
      </c>
      <c r="C34" s="1">
        <v>20000</v>
      </c>
    </row>
    <row r="35" spans="1:3" x14ac:dyDescent="0.25">
      <c r="B35" s="42" t="s">
        <v>870</v>
      </c>
      <c r="C35" s="41">
        <f>SUM(C21:C34)</f>
        <v>269113</v>
      </c>
    </row>
    <row r="36" spans="1:3" x14ac:dyDescent="0.25">
      <c r="A36" s="42" t="s">
        <v>871</v>
      </c>
      <c r="B36" s="42" t="s">
        <v>872</v>
      </c>
      <c r="C36" s="41"/>
    </row>
    <row r="37" spans="1:3" x14ac:dyDescent="0.25">
      <c r="A37" t="s">
        <v>483</v>
      </c>
      <c r="B37" t="s">
        <v>484</v>
      </c>
      <c r="C37" s="1">
        <v>25000</v>
      </c>
    </row>
    <row r="38" spans="1:3" x14ac:dyDescent="0.25">
      <c r="A38" t="s">
        <v>749</v>
      </c>
      <c r="B38" t="s">
        <v>171</v>
      </c>
      <c r="C38" s="1">
        <v>30000</v>
      </c>
    </row>
    <row r="39" spans="1:3" x14ac:dyDescent="0.25">
      <c r="B39" s="42" t="s">
        <v>873</v>
      </c>
      <c r="C39" s="41">
        <f>SUM(C37:C38)</f>
        <v>55000</v>
      </c>
    </row>
    <row r="40" spans="1:3" x14ac:dyDescent="0.25">
      <c r="A40" s="42" t="s">
        <v>874</v>
      </c>
      <c r="B40" s="42" t="s">
        <v>875</v>
      </c>
      <c r="C40" s="41"/>
    </row>
    <row r="41" spans="1:3" x14ac:dyDescent="0.25">
      <c r="A41" t="s">
        <v>242</v>
      </c>
      <c r="B41" t="s">
        <v>140</v>
      </c>
      <c r="C41" s="1">
        <v>17394</v>
      </c>
    </row>
    <row r="42" spans="1:3" x14ac:dyDescent="0.25">
      <c r="A42" t="s">
        <v>241</v>
      </c>
      <c r="B42" t="s">
        <v>139</v>
      </c>
      <c r="C42" s="1">
        <v>4550</v>
      </c>
    </row>
    <row r="43" spans="1:3" x14ac:dyDescent="0.25">
      <c r="A43" t="s">
        <v>240</v>
      </c>
      <c r="B43" t="s">
        <v>138</v>
      </c>
      <c r="C43" s="1">
        <v>10496</v>
      </c>
    </row>
    <row r="44" spans="1:3" x14ac:dyDescent="0.25">
      <c r="A44" t="s">
        <v>239</v>
      </c>
      <c r="B44" t="s">
        <v>137</v>
      </c>
      <c r="C44" s="1">
        <v>20471</v>
      </c>
    </row>
    <row r="45" spans="1:3" x14ac:dyDescent="0.25">
      <c r="A45" t="s">
        <v>238</v>
      </c>
      <c r="B45" t="s">
        <v>134</v>
      </c>
      <c r="C45" s="1">
        <v>6751</v>
      </c>
    </row>
    <row r="46" spans="1:3" x14ac:dyDescent="0.25">
      <c r="A46" t="s">
        <v>237</v>
      </c>
      <c r="B46" t="s">
        <v>132</v>
      </c>
      <c r="C46" s="1">
        <v>17298</v>
      </c>
    </row>
    <row r="47" spans="1:3" x14ac:dyDescent="0.25">
      <c r="A47" t="s">
        <v>876</v>
      </c>
      <c r="B47" t="s">
        <v>877</v>
      </c>
      <c r="C47" s="1">
        <v>5000</v>
      </c>
    </row>
    <row r="48" spans="1:3" x14ac:dyDescent="0.25">
      <c r="A48" t="s">
        <v>233</v>
      </c>
      <c r="B48" t="s">
        <v>232</v>
      </c>
      <c r="C48" s="1">
        <v>315046</v>
      </c>
    </row>
    <row r="49" spans="1:3" x14ac:dyDescent="0.25">
      <c r="A49" t="s">
        <v>749</v>
      </c>
      <c r="B49" t="s">
        <v>171</v>
      </c>
      <c r="C49" s="1">
        <v>10000</v>
      </c>
    </row>
    <row r="50" spans="1:3" x14ac:dyDescent="0.25">
      <c r="A50" t="s">
        <v>413</v>
      </c>
      <c r="B50" t="s">
        <v>170</v>
      </c>
      <c r="C50" s="1">
        <v>60788</v>
      </c>
    </row>
    <row r="51" spans="1:3" x14ac:dyDescent="0.25">
      <c r="B51" s="42" t="s">
        <v>878</v>
      </c>
      <c r="C51" s="41">
        <f>SUM(C41:C50)</f>
        <v>467794</v>
      </c>
    </row>
    <row r="52" spans="1:3" x14ac:dyDescent="0.25">
      <c r="A52" s="42" t="s">
        <v>879</v>
      </c>
      <c r="B52" s="42" t="s">
        <v>880</v>
      </c>
      <c r="C52" s="41"/>
    </row>
    <row r="53" spans="1:3" x14ac:dyDescent="0.25">
      <c r="A53" t="s">
        <v>550</v>
      </c>
      <c r="B53" t="s">
        <v>551</v>
      </c>
      <c r="C53" s="1">
        <v>224220</v>
      </c>
    </row>
    <row r="54" spans="1:3" x14ac:dyDescent="0.25">
      <c r="A54" t="s">
        <v>413</v>
      </c>
      <c r="B54" t="s">
        <v>170</v>
      </c>
      <c r="C54" s="1">
        <v>150000</v>
      </c>
    </row>
    <row r="55" spans="1:3" x14ac:dyDescent="0.25">
      <c r="B55" s="42" t="s">
        <v>881</v>
      </c>
      <c r="C55" s="41">
        <f>SUM(C53:C54)</f>
        <v>374220</v>
      </c>
    </row>
    <row r="56" spans="1:3" x14ac:dyDescent="0.25">
      <c r="A56" s="42" t="s">
        <v>268</v>
      </c>
      <c r="B56" s="42" t="s">
        <v>146</v>
      </c>
      <c r="C56" s="41"/>
    </row>
    <row r="57" spans="1:3" x14ac:dyDescent="0.25">
      <c r="A57" t="s">
        <v>267</v>
      </c>
      <c r="B57" t="s">
        <v>136</v>
      </c>
      <c r="C57" s="1">
        <v>22316</v>
      </c>
    </row>
    <row r="58" spans="1:3" x14ac:dyDescent="0.25">
      <c r="A58" t="s">
        <v>266</v>
      </c>
      <c r="B58" t="s">
        <v>135</v>
      </c>
      <c r="C58" s="1">
        <v>43945</v>
      </c>
    </row>
    <row r="59" spans="1:3" x14ac:dyDescent="0.25">
      <c r="A59" t="s">
        <v>265</v>
      </c>
      <c r="B59" t="s">
        <v>145</v>
      </c>
      <c r="C59" s="1">
        <v>13621</v>
      </c>
    </row>
    <row r="60" spans="1:3" x14ac:dyDescent="0.25">
      <c r="B60" s="42" t="s">
        <v>264</v>
      </c>
      <c r="C60" s="41">
        <f>SUM(C57:C59)</f>
        <v>79882</v>
      </c>
    </row>
    <row r="61" spans="1:3" x14ac:dyDescent="0.25">
      <c r="B61" s="42" t="s">
        <v>882</v>
      </c>
      <c r="C61" s="41">
        <f>C12+C16+C19+C35+C39+C51+C55+C60</f>
        <v>1480834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5"/>
  <sheetViews>
    <sheetView showGridLines="0" workbookViewId="0">
      <selection activeCell="A9" sqref="A9:C25"/>
    </sheetView>
  </sheetViews>
  <sheetFormatPr baseColWidth="10" defaultRowHeight="15" x14ac:dyDescent="0.25"/>
  <cols>
    <col min="1" max="1" width="15.7109375" customWidth="1"/>
    <col min="2" max="2" width="49.8554687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883</v>
      </c>
      <c r="B9" s="42" t="s">
        <v>884</v>
      </c>
      <c r="C9" s="41"/>
    </row>
    <row r="10" spans="1:6" x14ac:dyDescent="0.25">
      <c r="A10" s="42" t="s">
        <v>885</v>
      </c>
      <c r="B10" s="42" t="s">
        <v>886</v>
      </c>
      <c r="C10" s="41"/>
    </row>
    <row r="11" spans="1:6" x14ac:dyDescent="0.25">
      <c r="A11" t="s">
        <v>262</v>
      </c>
      <c r="B11" t="s">
        <v>141</v>
      </c>
      <c r="C11" s="1">
        <v>10260</v>
      </c>
    </row>
    <row r="12" spans="1:6" x14ac:dyDescent="0.25">
      <c r="A12" t="s">
        <v>242</v>
      </c>
      <c r="B12" t="s">
        <v>140</v>
      </c>
      <c r="C12" s="1">
        <v>17394</v>
      </c>
    </row>
    <row r="13" spans="1:6" x14ac:dyDescent="0.25">
      <c r="A13" t="s">
        <v>241</v>
      </c>
      <c r="B13" t="s">
        <v>139</v>
      </c>
      <c r="C13" s="1">
        <v>8807</v>
      </c>
    </row>
    <row r="14" spans="1:6" x14ac:dyDescent="0.25">
      <c r="A14" t="s">
        <v>240</v>
      </c>
      <c r="B14" t="s">
        <v>138</v>
      </c>
      <c r="C14" s="1">
        <v>18557</v>
      </c>
    </row>
    <row r="15" spans="1:6" x14ac:dyDescent="0.25">
      <c r="A15" t="s">
        <v>239</v>
      </c>
      <c r="B15" t="s">
        <v>137</v>
      </c>
      <c r="C15" s="1">
        <v>34916</v>
      </c>
    </row>
    <row r="16" spans="1:6" x14ac:dyDescent="0.25">
      <c r="A16" t="s">
        <v>332</v>
      </c>
      <c r="B16" t="s">
        <v>148</v>
      </c>
      <c r="C16" s="1">
        <v>8698</v>
      </c>
    </row>
    <row r="17" spans="1:3" x14ac:dyDescent="0.25">
      <c r="A17" t="s">
        <v>333</v>
      </c>
      <c r="B17" t="s">
        <v>135</v>
      </c>
      <c r="C17" s="1">
        <v>14585</v>
      </c>
    </row>
    <row r="18" spans="1:3" x14ac:dyDescent="0.25">
      <c r="A18" t="s">
        <v>238</v>
      </c>
      <c r="B18" t="s">
        <v>134</v>
      </c>
      <c r="C18" s="1">
        <v>10161</v>
      </c>
    </row>
    <row r="19" spans="1:3" x14ac:dyDescent="0.25">
      <c r="A19" t="s">
        <v>334</v>
      </c>
      <c r="B19" t="s">
        <v>147</v>
      </c>
      <c r="C19" s="1">
        <v>3376</v>
      </c>
    </row>
    <row r="20" spans="1:3" x14ac:dyDescent="0.25">
      <c r="A20" t="s">
        <v>237</v>
      </c>
      <c r="B20" t="s">
        <v>132</v>
      </c>
      <c r="C20" s="1">
        <v>29022</v>
      </c>
    </row>
    <row r="21" spans="1:3" x14ac:dyDescent="0.25">
      <c r="A21" t="s">
        <v>249</v>
      </c>
      <c r="B21" t="s">
        <v>121</v>
      </c>
      <c r="C21" s="1">
        <v>8263</v>
      </c>
    </row>
    <row r="22" spans="1:3" x14ac:dyDescent="0.25">
      <c r="A22" t="s">
        <v>887</v>
      </c>
      <c r="B22" t="s">
        <v>888</v>
      </c>
      <c r="C22" s="1">
        <v>4000</v>
      </c>
    </row>
    <row r="23" spans="1:3" x14ac:dyDescent="0.25">
      <c r="A23" t="s">
        <v>749</v>
      </c>
      <c r="B23" t="s">
        <v>171</v>
      </c>
      <c r="C23" s="1">
        <v>20000</v>
      </c>
    </row>
    <row r="24" spans="1:3" x14ac:dyDescent="0.25">
      <c r="B24" s="42" t="s">
        <v>889</v>
      </c>
      <c r="C24" s="41">
        <f>SUM(C11:C23)</f>
        <v>188039</v>
      </c>
    </row>
    <row r="25" spans="1:3" x14ac:dyDescent="0.25">
      <c r="B25" s="42" t="s">
        <v>890</v>
      </c>
      <c r="C25" s="41">
        <f>C24</f>
        <v>188039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7"/>
  <sheetViews>
    <sheetView showGridLines="0" topLeftCell="A7" workbookViewId="0">
      <selection activeCell="B25" sqref="B25"/>
    </sheetView>
  </sheetViews>
  <sheetFormatPr baseColWidth="10" defaultRowHeight="15" x14ac:dyDescent="0.25"/>
  <cols>
    <col min="1" max="1" width="17.5703125" customWidth="1"/>
    <col min="2" max="2" width="49.285156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891</v>
      </c>
      <c r="B9" s="42" t="s">
        <v>892</v>
      </c>
      <c r="C9" s="41"/>
    </row>
    <row r="10" spans="1:6" x14ac:dyDescent="0.25">
      <c r="A10" s="42" t="s">
        <v>893</v>
      </c>
      <c r="B10" s="42" t="s">
        <v>894</v>
      </c>
      <c r="C10" s="41"/>
    </row>
    <row r="11" spans="1:6" x14ac:dyDescent="0.25">
      <c r="A11" t="s">
        <v>233</v>
      </c>
      <c r="B11" t="s">
        <v>232</v>
      </c>
      <c r="C11" s="1">
        <v>10000</v>
      </c>
    </row>
    <row r="12" spans="1:6" x14ac:dyDescent="0.25">
      <c r="B12" s="42" t="s">
        <v>895</v>
      </c>
      <c r="C12" s="41">
        <f>SUM(C11:C11)</f>
        <v>10000</v>
      </c>
    </row>
    <row r="13" spans="1:6" x14ac:dyDescent="0.25">
      <c r="A13" s="42" t="s">
        <v>896</v>
      </c>
      <c r="B13" s="42" t="s">
        <v>897</v>
      </c>
      <c r="C13" s="41"/>
    </row>
    <row r="14" spans="1:6" x14ac:dyDescent="0.25">
      <c r="A14" t="s">
        <v>243</v>
      </c>
      <c r="B14" t="s">
        <v>143</v>
      </c>
      <c r="C14" s="1">
        <v>45704</v>
      </c>
    </row>
    <row r="15" spans="1:6" x14ac:dyDescent="0.25">
      <c r="A15" t="s">
        <v>272</v>
      </c>
      <c r="B15" t="s">
        <v>142</v>
      </c>
      <c r="C15" s="1">
        <v>13397</v>
      </c>
    </row>
    <row r="16" spans="1:6" x14ac:dyDescent="0.25">
      <c r="A16" t="s">
        <v>262</v>
      </c>
      <c r="B16" t="s">
        <v>141</v>
      </c>
      <c r="C16" s="1">
        <v>184684</v>
      </c>
    </row>
    <row r="17" spans="1:3" x14ac:dyDescent="0.25">
      <c r="A17" t="s">
        <v>242</v>
      </c>
      <c r="B17" t="s">
        <v>140</v>
      </c>
      <c r="C17" s="1">
        <v>113058</v>
      </c>
    </row>
    <row r="18" spans="1:3" x14ac:dyDescent="0.25">
      <c r="A18" t="s">
        <v>241</v>
      </c>
      <c r="B18" t="s">
        <v>139</v>
      </c>
      <c r="C18" s="1">
        <v>103034</v>
      </c>
    </row>
    <row r="19" spans="1:3" x14ac:dyDescent="0.25">
      <c r="A19" t="s">
        <v>240</v>
      </c>
      <c r="B19" t="s">
        <v>138</v>
      </c>
      <c r="C19" s="1">
        <v>224555</v>
      </c>
    </row>
    <row r="20" spans="1:3" x14ac:dyDescent="0.25">
      <c r="A20" t="s">
        <v>239</v>
      </c>
      <c r="B20" t="s">
        <v>137</v>
      </c>
      <c r="C20" s="1">
        <v>403059</v>
      </c>
    </row>
    <row r="21" spans="1:3" x14ac:dyDescent="0.25">
      <c r="A21" t="s">
        <v>273</v>
      </c>
      <c r="B21" t="s">
        <v>136</v>
      </c>
      <c r="C21" s="1">
        <v>10517</v>
      </c>
    </row>
    <row r="22" spans="1:3" x14ac:dyDescent="0.25">
      <c r="A22" t="s">
        <v>274</v>
      </c>
      <c r="B22" t="s">
        <v>135</v>
      </c>
      <c r="C22" s="1">
        <v>15006</v>
      </c>
    </row>
    <row r="23" spans="1:3" x14ac:dyDescent="0.25">
      <c r="A23" t="s">
        <v>332</v>
      </c>
      <c r="B23" t="s">
        <v>148</v>
      </c>
      <c r="C23" s="1">
        <v>362625</v>
      </c>
    </row>
    <row r="24" spans="1:3" x14ac:dyDescent="0.25">
      <c r="A24" t="s">
        <v>333</v>
      </c>
      <c r="B24" t="s">
        <v>135</v>
      </c>
      <c r="C24" s="1">
        <v>594161</v>
      </c>
    </row>
    <row r="25" spans="1:3" x14ac:dyDescent="0.25">
      <c r="A25" t="s">
        <v>238</v>
      </c>
      <c r="B25" t="s">
        <v>134</v>
      </c>
      <c r="C25" s="1">
        <v>119135</v>
      </c>
    </row>
    <row r="26" spans="1:3" x14ac:dyDescent="0.25">
      <c r="A26" t="s">
        <v>334</v>
      </c>
      <c r="B26" t="s">
        <v>147</v>
      </c>
      <c r="C26" s="1">
        <v>128811</v>
      </c>
    </row>
    <row r="27" spans="1:3" x14ac:dyDescent="0.25">
      <c r="A27" t="s">
        <v>275</v>
      </c>
      <c r="B27" t="s">
        <v>133</v>
      </c>
      <c r="C27" s="1">
        <v>3376</v>
      </c>
    </row>
    <row r="28" spans="1:3" x14ac:dyDescent="0.25">
      <c r="A28" t="s">
        <v>237</v>
      </c>
      <c r="B28" t="s">
        <v>132</v>
      </c>
      <c r="C28" s="1">
        <v>350214</v>
      </c>
    </row>
    <row r="29" spans="1:3" x14ac:dyDescent="0.25">
      <c r="A29" t="s">
        <v>249</v>
      </c>
      <c r="B29" t="s">
        <v>121</v>
      </c>
      <c r="C29" s="1">
        <v>328076</v>
      </c>
    </row>
    <row r="30" spans="1:3" x14ac:dyDescent="0.25">
      <c r="A30" t="s">
        <v>352</v>
      </c>
      <c r="B30" t="s">
        <v>157</v>
      </c>
      <c r="C30" s="1">
        <v>8957</v>
      </c>
    </row>
    <row r="31" spans="1:3" x14ac:dyDescent="0.25">
      <c r="A31" t="s">
        <v>236</v>
      </c>
      <c r="B31" t="s">
        <v>116</v>
      </c>
      <c r="C31" s="1">
        <v>9620</v>
      </c>
    </row>
    <row r="32" spans="1:3" x14ac:dyDescent="0.25">
      <c r="A32" t="s">
        <v>898</v>
      </c>
      <c r="B32" t="s">
        <v>899</v>
      </c>
      <c r="C32" s="1">
        <v>30000</v>
      </c>
    </row>
    <row r="33" spans="1:3" x14ac:dyDescent="0.25">
      <c r="A33" t="s">
        <v>900</v>
      </c>
      <c r="B33" t="s">
        <v>901</v>
      </c>
      <c r="C33" s="1">
        <v>60000</v>
      </c>
    </row>
    <row r="34" spans="1:3" x14ac:dyDescent="0.25">
      <c r="A34" t="s">
        <v>902</v>
      </c>
      <c r="B34" t="s">
        <v>903</v>
      </c>
      <c r="C34" s="1">
        <v>30000</v>
      </c>
    </row>
    <row r="35" spans="1:3" x14ac:dyDescent="0.25">
      <c r="A35" t="s">
        <v>904</v>
      </c>
      <c r="B35" t="s">
        <v>905</v>
      </c>
      <c r="C35" s="1">
        <v>105000</v>
      </c>
    </row>
    <row r="36" spans="1:3" x14ac:dyDescent="0.25">
      <c r="A36" t="s">
        <v>906</v>
      </c>
      <c r="B36" t="s">
        <v>907</v>
      </c>
      <c r="C36" s="1">
        <v>700000</v>
      </c>
    </row>
    <row r="37" spans="1:3" x14ac:dyDescent="0.25">
      <c r="B37" s="42" t="s">
        <v>908</v>
      </c>
      <c r="C37" s="41">
        <f>SUM(C14:C36)</f>
        <v>3942989</v>
      </c>
    </row>
    <row r="38" spans="1:3" x14ac:dyDescent="0.25">
      <c r="A38" s="42" t="s">
        <v>909</v>
      </c>
      <c r="B38" s="42" t="s">
        <v>910</v>
      </c>
      <c r="C38" s="41"/>
    </row>
    <row r="39" spans="1:3" x14ac:dyDescent="0.25">
      <c r="A39" t="s">
        <v>242</v>
      </c>
      <c r="B39" t="s">
        <v>140</v>
      </c>
      <c r="C39" s="1">
        <v>104362</v>
      </c>
    </row>
    <row r="40" spans="1:3" x14ac:dyDescent="0.25">
      <c r="A40" t="s">
        <v>241</v>
      </c>
      <c r="B40" t="s">
        <v>139</v>
      </c>
      <c r="C40" s="1">
        <v>20347</v>
      </c>
    </row>
    <row r="41" spans="1:3" x14ac:dyDescent="0.25">
      <c r="A41" t="s">
        <v>240</v>
      </c>
      <c r="B41" t="s">
        <v>138</v>
      </c>
      <c r="C41" s="1">
        <v>61996</v>
      </c>
    </row>
    <row r="42" spans="1:3" x14ac:dyDescent="0.25">
      <c r="A42" t="s">
        <v>239</v>
      </c>
      <c r="B42" t="s">
        <v>137</v>
      </c>
      <c r="C42" s="1">
        <v>118024</v>
      </c>
    </row>
    <row r="43" spans="1:3" x14ac:dyDescent="0.25">
      <c r="A43" t="s">
        <v>238</v>
      </c>
      <c r="B43" t="s">
        <v>134</v>
      </c>
      <c r="C43" s="1">
        <v>40503</v>
      </c>
    </row>
    <row r="44" spans="1:3" x14ac:dyDescent="0.25">
      <c r="A44" t="s">
        <v>237</v>
      </c>
      <c r="B44" t="s">
        <v>132</v>
      </c>
      <c r="C44" s="1">
        <v>100097</v>
      </c>
    </row>
    <row r="45" spans="1:3" x14ac:dyDescent="0.25">
      <c r="A45" t="s">
        <v>353</v>
      </c>
      <c r="B45" t="s">
        <v>210</v>
      </c>
      <c r="C45" s="1">
        <v>40000</v>
      </c>
    </row>
    <row r="46" spans="1:3" x14ac:dyDescent="0.25">
      <c r="A46" t="s">
        <v>408</v>
      </c>
      <c r="B46" t="s">
        <v>170</v>
      </c>
      <c r="C46" s="1">
        <v>572000</v>
      </c>
    </row>
    <row r="47" spans="1:3" x14ac:dyDescent="0.25">
      <c r="A47" t="s">
        <v>254</v>
      </c>
      <c r="B47" t="s">
        <v>131</v>
      </c>
      <c r="C47" s="1">
        <v>150000</v>
      </c>
    </row>
    <row r="48" spans="1:3" x14ac:dyDescent="0.25">
      <c r="A48" t="s">
        <v>443</v>
      </c>
      <c r="B48" t="s">
        <v>444</v>
      </c>
      <c r="C48" s="1">
        <v>140000</v>
      </c>
    </row>
    <row r="49" spans="1:3" x14ac:dyDescent="0.25">
      <c r="A49" t="s">
        <v>298</v>
      </c>
      <c r="B49" t="s">
        <v>113</v>
      </c>
      <c r="C49" s="1">
        <v>5000</v>
      </c>
    </row>
    <row r="50" spans="1:3" x14ac:dyDescent="0.25">
      <c r="A50" t="s">
        <v>911</v>
      </c>
      <c r="B50" t="s">
        <v>912</v>
      </c>
      <c r="C50" s="1">
        <v>5000</v>
      </c>
    </row>
    <row r="51" spans="1:3" x14ac:dyDescent="0.25">
      <c r="A51" t="s">
        <v>550</v>
      </c>
      <c r="B51" t="s">
        <v>551</v>
      </c>
      <c r="C51" s="1">
        <v>200000</v>
      </c>
    </row>
    <row r="52" spans="1:3" x14ac:dyDescent="0.25">
      <c r="A52" t="s">
        <v>913</v>
      </c>
      <c r="B52" t="s">
        <v>914</v>
      </c>
      <c r="C52" s="1">
        <v>50000</v>
      </c>
    </row>
    <row r="53" spans="1:3" x14ac:dyDescent="0.25">
      <c r="A53" t="s">
        <v>233</v>
      </c>
      <c r="B53" t="s">
        <v>232</v>
      </c>
      <c r="C53" s="1">
        <v>50000</v>
      </c>
    </row>
    <row r="54" spans="1:3" x14ac:dyDescent="0.25">
      <c r="A54" t="s">
        <v>915</v>
      </c>
      <c r="B54" t="s">
        <v>916</v>
      </c>
      <c r="C54" s="1">
        <v>740000</v>
      </c>
    </row>
    <row r="55" spans="1:3" x14ac:dyDescent="0.25">
      <c r="A55" t="s">
        <v>593</v>
      </c>
      <c r="B55" t="s">
        <v>173</v>
      </c>
      <c r="C55" s="1">
        <v>0</v>
      </c>
    </row>
    <row r="56" spans="1:3" x14ac:dyDescent="0.25">
      <c r="A56" t="s">
        <v>1541</v>
      </c>
      <c r="B56" t="s">
        <v>1542</v>
      </c>
      <c r="C56" s="1">
        <v>150000</v>
      </c>
    </row>
    <row r="57" spans="1:3" x14ac:dyDescent="0.25">
      <c r="A57" t="s">
        <v>413</v>
      </c>
      <c r="B57" t="s">
        <v>170</v>
      </c>
      <c r="C57" s="1">
        <v>500000</v>
      </c>
    </row>
    <row r="58" spans="1:3" x14ac:dyDescent="0.25">
      <c r="B58" s="42" t="s">
        <v>917</v>
      </c>
      <c r="C58" s="41">
        <f>SUM(C39:C57)</f>
        <v>3047329</v>
      </c>
    </row>
    <row r="59" spans="1:3" x14ac:dyDescent="0.25">
      <c r="A59" s="42" t="s">
        <v>268</v>
      </c>
      <c r="B59" s="42" t="s">
        <v>146</v>
      </c>
      <c r="C59" s="41"/>
    </row>
    <row r="60" spans="1:3" x14ac:dyDescent="0.25">
      <c r="A60" t="s">
        <v>262</v>
      </c>
      <c r="B60" t="s">
        <v>141</v>
      </c>
      <c r="C60" s="1">
        <v>10260</v>
      </c>
    </row>
    <row r="61" spans="1:3" x14ac:dyDescent="0.25">
      <c r="A61" t="s">
        <v>241</v>
      </c>
      <c r="B61" t="s">
        <v>139</v>
      </c>
      <c r="C61" s="1">
        <v>3751</v>
      </c>
    </row>
    <row r="62" spans="1:3" x14ac:dyDescent="0.25">
      <c r="A62" t="s">
        <v>240</v>
      </c>
      <c r="B62" t="s">
        <v>138</v>
      </c>
      <c r="C62" s="1">
        <v>5738</v>
      </c>
    </row>
    <row r="63" spans="1:3" x14ac:dyDescent="0.25">
      <c r="A63" t="s">
        <v>239</v>
      </c>
      <c r="B63" t="s">
        <v>137</v>
      </c>
      <c r="C63" s="1">
        <v>10447</v>
      </c>
    </row>
    <row r="64" spans="1:3" x14ac:dyDescent="0.25">
      <c r="A64" t="s">
        <v>238</v>
      </c>
      <c r="B64" t="s">
        <v>134</v>
      </c>
      <c r="C64" s="1">
        <v>3411</v>
      </c>
    </row>
    <row r="65" spans="1:3" x14ac:dyDescent="0.25">
      <c r="A65" t="s">
        <v>237</v>
      </c>
      <c r="B65" t="s">
        <v>132</v>
      </c>
      <c r="C65" s="1">
        <v>9743</v>
      </c>
    </row>
    <row r="66" spans="1:3" x14ac:dyDescent="0.25">
      <c r="B66" s="42" t="s">
        <v>264</v>
      </c>
      <c r="C66" s="41">
        <f>SUM(C60:C65)</f>
        <v>43350</v>
      </c>
    </row>
    <row r="67" spans="1:3" x14ac:dyDescent="0.25">
      <c r="B67" s="42" t="s">
        <v>918</v>
      </c>
      <c r="C67" s="41">
        <f>C12+C37+C58+C66</f>
        <v>7043668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8"/>
  <sheetViews>
    <sheetView showGridLines="0" workbookViewId="0">
      <selection activeCell="B22" sqref="B22"/>
    </sheetView>
  </sheetViews>
  <sheetFormatPr baseColWidth="10" defaultRowHeight="15" x14ac:dyDescent="0.25"/>
  <cols>
    <col min="1" max="1" width="15.140625" customWidth="1"/>
    <col min="2" max="2" width="47.8554687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42" t="s">
        <v>919</v>
      </c>
      <c r="B9" s="42" t="s">
        <v>920</v>
      </c>
      <c r="C9" s="41"/>
    </row>
    <row r="10" spans="1:6" x14ac:dyDescent="0.25">
      <c r="A10" s="42" t="s">
        <v>921</v>
      </c>
      <c r="B10" s="42" t="s">
        <v>922</v>
      </c>
      <c r="C10" s="41"/>
    </row>
    <row r="11" spans="1:6" x14ac:dyDescent="0.25">
      <c r="A11" t="s">
        <v>233</v>
      </c>
      <c r="B11" t="s">
        <v>232</v>
      </c>
      <c r="C11" s="1">
        <v>185000</v>
      </c>
    </row>
    <row r="12" spans="1:6" x14ac:dyDescent="0.25">
      <c r="A12" t="s">
        <v>924</v>
      </c>
      <c r="B12" t="s">
        <v>925</v>
      </c>
      <c r="C12" s="1">
        <v>20000</v>
      </c>
    </row>
    <row r="13" spans="1:6" x14ac:dyDescent="0.25">
      <c r="B13" s="42" t="s">
        <v>926</v>
      </c>
      <c r="C13" s="41">
        <f>SUM(C11:C12)</f>
        <v>205000</v>
      </c>
    </row>
    <row r="14" spans="1:6" ht="27.75" customHeight="1" x14ac:dyDescent="0.25">
      <c r="A14" s="42" t="s">
        <v>927</v>
      </c>
      <c r="B14" s="43" t="s">
        <v>928</v>
      </c>
      <c r="C14" s="41"/>
    </row>
    <row r="15" spans="1:6" x14ac:dyDescent="0.25">
      <c r="A15" t="s">
        <v>233</v>
      </c>
      <c r="B15" t="s">
        <v>232</v>
      </c>
      <c r="C15" s="1">
        <v>53200</v>
      </c>
    </row>
    <row r="16" spans="1:6" x14ac:dyDescent="0.25">
      <c r="A16" t="s">
        <v>929</v>
      </c>
      <c r="B16" t="s">
        <v>930</v>
      </c>
      <c r="C16" s="1">
        <v>0</v>
      </c>
    </row>
    <row r="17" spans="2:3" x14ac:dyDescent="0.25">
      <c r="B17" s="42" t="s">
        <v>931</v>
      </c>
      <c r="C17" s="41">
        <f>SUM(C15:C16)</f>
        <v>53200</v>
      </c>
    </row>
    <row r="18" spans="2:3" x14ac:dyDescent="0.25">
      <c r="B18" s="42" t="s">
        <v>932</v>
      </c>
      <c r="C18" s="41">
        <f>C13+C17</f>
        <v>258200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3"/>
  <sheetViews>
    <sheetView showGridLines="0" workbookViewId="0">
      <selection activeCell="A9" sqref="A9:C13"/>
    </sheetView>
  </sheetViews>
  <sheetFormatPr baseColWidth="10" defaultRowHeight="15" x14ac:dyDescent="0.25"/>
  <cols>
    <col min="1" max="1" width="16.140625" customWidth="1"/>
    <col min="2" max="2" width="48.425781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5" t="s">
        <v>933</v>
      </c>
      <c r="B9" s="5" t="s">
        <v>934</v>
      </c>
      <c r="C9" s="4"/>
    </row>
    <row r="10" spans="1:6" x14ac:dyDescent="0.25">
      <c r="A10" s="5" t="s">
        <v>935</v>
      </c>
      <c r="B10" s="5" t="s">
        <v>228</v>
      </c>
      <c r="C10" s="4"/>
    </row>
    <row r="11" spans="1:6" x14ac:dyDescent="0.25">
      <c r="A11" t="s">
        <v>936</v>
      </c>
      <c r="B11" t="s">
        <v>937</v>
      </c>
      <c r="C11" s="1">
        <v>7500</v>
      </c>
    </row>
    <row r="12" spans="1:6" x14ac:dyDescent="0.25">
      <c r="B12" s="5" t="s">
        <v>938</v>
      </c>
      <c r="C12" s="4">
        <f>SUM(C11:C11)</f>
        <v>7500</v>
      </c>
    </row>
    <row r="13" spans="1:6" x14ac:dyDescent="0.25">
      <c r="B13" s="5" t="s">
        <v>939</v>
      </c>
      <c r="C13" s="4">
        <f>C12</f>
        <v>7500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8"/>
  <sheetViews>
    <sheetView showGridLines="0" workbookViewId="0">
      <selection activeCell="B22" sqref="B22"/>
    </sheetView>
  </sheetViews>
  <sheetFormatPr baseColWidth="10" defaultRowHeight="15" x14ac:dyDescent="0.25"/>
  <cols>
    <col min="1" max="1" width="15.28515625" customWidth="1"/>
    <col min="2" max="2" width="45.285156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5" t="s">
        <v>940</v>
      </c>
      <c r="B9" s="5" t="s">
        <v>941</v>
      </c>
      <c r="C9" s="4"/>
    </row>
    <row r="10" spans="1:6" x14ac:dyDescent="0.25">
      <c r="A10" s="5" t="s">
        <v>942</v>
      </c>
      <c r="B10" s="5" t="s">
        <v>214</v>
      </c>
      <c r="C10" s="4"/>
    </row>
    <row r="11" spans="1:6" x14ac:dyDescent="0.25">
      <c r="A11" t="s">
        <v>943</v>
      </c>
      <c r="B11" t="s">
        <v>215</v>
      </c>
      <c r="C11" s="1">
        <v>200</v>
      </c>
    </row>
    <row r="12" spans="1:6" x14ac:dyDescent="0.25">
      <c r="A12" t="s">
        <v>493</v>
      </c>
      <c r="B12" t="s">
        <v>216</v>
      </c>
      <c r="C12" s="1">
        <v>20000</v>
      </c>
    </row>
    <row r="13" spans="1:6" x14ac:dyDescent="0.25">
      <c r="A13" t="s">
        <v>944</v>
      </c>
      <c r="B13" t="s">
        <v>217</v>
      </c>
      <c r="C13" s="1">
        <v>8640</v>
      </c>
    </row>
    <row r="14" spans="1:6" x14ac:dyDescent="0.25">
      <c r="A14" t="s">
        <v>923</v>
      </c>
      <c r="B14" t="s">
        <v>218</v>
      </c>
      <c r="C14" s="1">
        <v>9000</v>
      </c>
    </row>
    <row r="15" spans="1:6" x14ac:dyDescent="0.25">
      <c r="A15" t="s">
        <v>1516</v>
      </c>
      <c r="B15" t="s">
        <v>220</v>
      </c>
      <c r="C15" s="1">
        <v>50000</v>
      </c>
    </row>
    <row r="16" spans="1:6" x14ac:dyDescent="0.25">
      <c r="A16" t="s">
        <v>413</v>
      </c>
      <c r="B16" t="s">
        <v>170</v>
      </c>
      <c r="C16" s="1">
        <v>60000</v>
      </c>
    </row>
    <row r="17" spans="2:3" x14ac:dyDescent="0.25">
      <c r="B17" s="5" t="s">
        <v>945</v>
      </c>
      <c r="C17" s="4">
        <f>SUM(C11:C16)</f>
        <v>147840</v>
      </c>
    </row>
    <row r="18" spans="2:3" x14ac:dyDescent="0.25">
      <c r="B18" s="5" t="s">
        <v>946</v>
      </c>
      <c r="C18" s="4">
        <f>C17</f>
        <v>147840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6"/>
  <sheetViews>
    <sheetView showGridLines="0" workbookViewId="0"/>
  </sheetViews>
  <sheetFormatPr baseColWidth="10" defaultRowHeight="15" x14ac:dyDescent="0.25"/>
  <cols>
    <col min="1" max="1" width="12.28515625" customWidth="1"/>
    <col min="3" max="8" width="9.140625" customWidth="1"/>
    <col min="9" max="9" width="6.85546875" customWidth="1"/>
    <col min="10" max="10" width="9.140625" customWidth="1"/>
    <col min="11" max="11" width="10.42578125" customWidth="1"/>
    <col min="12" max="12" width="9.140625" customWidth="1"/>
    <col min="13" max="13" width="11" customWidth="1"/>
  </cols>
  <sheetData>
    <row r="2" spans="1:13" x14ac:dyDescent="0.25">
      <c r="B2" t="s">
        <v>98</v>
      </c>
      <c r="F2" s="6"/>
      <c r="H2" s="3" t="s">
        <v>101</v>
      </c>
    </row>
    <row r="3" spans="1:13" x14ac:dyDescent="0.25">
      <c r="B3" t="s">
        <v>1493</v>
      </c>
      <c r="F3" s="6"/>
    </row>
    <row r="4" spans="1:13" x14ac:dyDescent="0.25">
      <c r="B4" t="s">
        <v>100</v>
      </c>
      <c r="F4" s="6"/>
    </row>
    <row r="5" spans="1:13" x14ac:dyDescent="0.25">
      <c r="F5" s="6"/>
    </row>
    <row r="6" spans="1:13" x14ac:dyDescent="0.25">
      <c r="F6" s="6"/>
    </row>
    <row r="8" spans="1:13" ht="6" customHeight="1" x14ac:dyDescent="0.25"/>
    <row r="9" spans="1:13" s="27" customFormat="1" ht="11.25" x14ac:dyDescent="0.2">
      <c r="A9" s="26" t="s">
        <v>1472</v>
      </c>
    </row>
    <row r="10" spans="1:13" s="27" customFormat="1" ht="11.25" customHeight="1" x14ac:dyDescent="0.2">
      <c r="A10" s="48" t="s">
        <v>1473</v>
      </c>
      <c r="B10" s="48" t="s">
        <v>1474</v>
      </c>
      <c r="C10" s="48" t="s">
        <v>1475</v>
      </c>
      <c r="D10" s="48" t="s">
        <v>1476</v>
      </c>
      <c r="E10" s="48" t="s">
        <v>1477</v>
      </c>
      <c r="F10" s="48" t="s">
        <v>1478</v>
      </c>
      <c r="G10" s="48" t="s">
        <v>1479</v>
      </c>
      <c r="H10" s="48" t="s">
        <v>1480</v>
      </c>
      <c r="I10" s="48" t="s">
        <v>1481</v>
      </c>
      <c r="J10" s="48" t="s">
        <v>1482</v>
      </c>
      <c r="K10" s="48" t="s">
        <v>1453</v>
      </c>
      <c r="L10" s="31" t="s">
        <v>1483</v>
      </c>
      <c r="M10" s="31" t="s">
        <v>1484</v>
      </c>
    </row>
    <row r="11" spans="1:13" s="27" customFormat="1" ht="11.25" customHeight="1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32" t="s">
        <v>1485</v>
      </c>
      <c r="M11" s="32" t="s">
        <v>1486</v>
      </c>
    </row>
    <row r="12" spans="1:13" s="27" customFormat="1" ht="11.25" x14ac:dyDescent="0.2">
      <c r="A12" s="28">
        <v>1</v>
      </c>
      <c r="B12" s="24">
        <v>70726339</v>
      </c>
      <c r="C12" s="24">
        <v>1657240</v>
      </c>
      <c r="D12" s="24">
        <v>0</v>
      </c>
      <c r="E12" s="24">
        <v>247755</v>
      </c>
      <c r="F12" s="24">
        <v>909794</v>
      </c>
      <c r="G12" s="24">
        <v>216570</v>
      </c>
      <c r="H12" s="24">
        <v>141127</v>
      </c>
      <c r="I12" s="24">
        <v>0</v>
      </c>
      <c r="J12" s="24">
        <v>0</v>
      </c>
      <c r="K12" s="24">
        <v>73898825</v>
      </c>
      <c r="L12" s="24">
        <v>0</v>
      </c>
      <c r="M12" s="24">
        <v>73898825</v>
      </c>
    </row>
    <row r="13" spans="1:13" s="27" customFormat="1" ht="11.25" x14ac:dyDescent="0.2">
      <c r="A13" s="28">
        <v>2</v>
      </c>
      <c r="B13" s="24">
        <v>80429943</v>
      </c>
      <c r="C13" s="24">
        <v>584071</v>
      </c>
      <c r="D13" s="24">
        <v>13820</v>
      </c>
      <c r="E13" s="24">
        <v>39403</v>
      </c>
      <c r="F13" s="24">
        <v>570000</v>
      </c>
      <c r="G13" s="24">
        <v>88855</v>
      </c>
      <c r="H13" s="24">
        <v>81797</v>
      </c>
      <c r="I13" s="24">
        <v>59450</v>
      </c>
      <c r="J13" s="24">
        <v>0</v>
      </c>
      <c r="K13" s="24">
        <v>81867339</v>
      </c>
      <c r="L13" s="24">
        <v>0</v>
      </c>
      <c r="M13" s="24">
        <v>81867339</v>
      </c>
    </row>
    <row r="14" spans="1:13" s="27" customFormat="1" ht="11.25" x14ac:dyDescent="0.2">
      <c r="A14" s="28">
        <v>3</v>
      </c>
      <c r="B14" s="24">
        <v>3217127</v>
      </c>
      <c r="C14" s="24">
        <v>200</v>
      </c>
      <c r="D14" s="24">
        <v>0</v>
      </c>
      <c r="E14" s="24">
        <v>200</v>
      </c>
      <c r="F14" s="24">
        <v>0</v>
      </c>
      <c r="G14" s="24">
        <v>80795</v>
      </c>
      <c r="H14" s="24">
        <v>5658</v>
      </c>
      <c r="I14" s="24">
        <v>0</v>
      </c>
      <c r="J14" s="24">
        <v>0</v>
      </c>
      <c r="K14" s="24">
        <v>3303980</v>
      </c>
      <c r="L14" s="24">
        <v>0</v>
      </c>
      <c r="M14" s="24">
        <v>3303980</v>
      </c>
    </row>
    <row r="15" spans="1:13" s="27" customFormat="1" ht="11.25" x14ac:dyDescent="0.2">
      <c r="A15" s="28">
        <v>4</v>
      </c>
      <c r="B15" s="24">
        <v>17952164</v>
      </c>
      <c r="C15" s="24">
        <v>164000</v>
      </c>
      <c r="D15" s="24">
        <v>0</v>
      </c>
      <c r="E15" s="24">
        <v>150000</v>
      </c>
      <c r="F15" s="24">
        <v>0</v>
      </c>
      <c r="G15" s="24">
        <v>0</v>
      </c>
      <c r="H15" s="24">
        <v>3000</v>
      </c>
      <c r="I15" s="24">
        <v>0</v>
      </c>
      <c r="J15" s="24">
        <v>710555</v>
      </c>
      <c r="K15" s="24">
        <v>18979719</v>
      </c>
      <c r="L15" s="24">
        <v>2840247</v>
      </c>
      <c r="M15" s="24">
        <v>16139472</v>
      </c>
    </row>
    <row r="16" spans="1:13" s="27" customFormat="1" ht="11.25" x14ac:dyDescent="0.2">
      <c r="A16" s="28">
        <v>5</v>
      </c>
      <c r="B16" s="24">
        <v>50000</v>
      </c>
      <c r="C16" s="24">
        <v>0</v>
      </c>
      <c r="D16" s="24">
        <v>0</v>
      </c>
      <c r="E16" s="24"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50000</v>
      </c>
      <c r="L16" s="24">
        <v>0</v>
      </c>
      <c r="M16" s="24">
        <v>50000</v>
      </c>
    </row>
    <row r="17" spans="1:13" s="27" customFormat="1" ht="11.25" x14ac:dyDescent="0.2">
      <c r="A17" s="29" t="s">
        <v>1487</v>
      </c>
      <c r="B17" s="25">
        <v>172375573</v>
      </c>
      <c r="C17" s="25">
        <v>2405511</v>
      </c>
      <c r="D17" s="25">
        <v>13820</v>
      </c>
      <c r="E17" s="25">
        <v>437358</v>
      </c>
      <c r="F17" s="25">
        <v>1479794</v>
      </c>
      <c r="G17" s="25">
        <v>386220</v>
      </c>
      <c r="H17" s="25">
        <v>231582</v>
      </c>
      <c r="I17" s="25">
        <v>59450</v>
      </c>
      <c r="J17" s="25">
        <v>710555</v>
      </c>
      <c r="K17" s="25">
        <v>178099863</v>
      </c>
      <c r="L17" s="25">
        <v>2840247</v>
      </c>
      <c r="M17" s="25">
        <v>175259616</v>
      </c>
    </row>
    <row r="18" spans="1:13" s="27" customFormat="1" ht="11.25" x14ac:dyDescent="0.2">
      <c r="A18" s="28">
        <v>6</v>
      </c>
      <c r="B18" s="24">
        <v>9906731</v>
      </c>
      <c r="C18" s="24">
        <v>8000</v>
      </c>
      <c r="D18" s="24">
        <v>0</v>
      </c>
      <c r="E18" s="24">
        <v>0</v>
      </c>
      <c r="F18" s="24">
        <v>30000</v>
      </c>
      <c r="G18" s="24">
        <v>658277</v>
      </c>
      <c r="H18" s="24">
        <v>0</v>
      </c>
      <c r="I18" s="24">
        <v>0</v>
      </c>
      <c r="J18" s="24">
        <v>0</v>
      </c>
      <c r="K18" s="24">
        <v>10603008</v>
      </c>
      <c r="L18" s="24">
        <v>0</v>
      </c>
      <c r="M18" s="24">
        <v>10603008</v>
      </c>
    </row>
    <row r="19" spans="1:13" s="27" customFormat="1" ht="11.25" x14ac:dyDescent="0.2">
      <c r="A19" s="28">
        <v>7</v>
      </c>
      <c r="B19" s="24">
        <v>3386938</v>
      </c>
      <c r="C19" s="24">
        <v>0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3386938</v>
      </c>
      <c r="L19" s="24">
        <v>1858000</v>
      </c>
      <c r="M19" s="24">
        <v>1528938</v>
      </c>
    </row>
    <row r="20" spans="1:13" s="27" customFormat="1" ht="11.25" x14ac:dyDescent="0.2">
      <c r="A20" s="29" t="s">
        <v>1488</v>
      </c>
      <c r="B20" s="25">
        <v>13293669</v>
      </c>
      <c r="C20" s="25">
        <v>8000</v>
      </c>
      <c r="D20" s="25">
        <v>0</v>
      </c>
      <c r="E20" s="25">
        <v>0</v>
      </c>
      <c r="F20" s="25">
        <v>30000</v>
      </c>
      <c r="G20" s="25">
        <v>658277</v>
      </c>
      <c r="H20" s="25">
        <v>0</v>
      </c>
      <c r="I20" s="25">
        <v>0</v>
      </c>
      <c r="J20" s="25">
        <v>0</v>
      </c>
      <c r="K20" s="25">
        <v>13989946</v>
      </c>
      <c r="L20" s="25">
        <v>1858000</v>
      </c>
      <c r="M20" s="25">
        <v>12131946</v>
      </c>
    </row>
    <row r="21" spans="1:13" s="27" customFormat="1" ht="11.25" x14ac:dyDescent="0.2">
      <c r="A21" s="29" t="s">
        <v>1489</v>
      </c>
      <c r="B21" s="25">
        <v>185669242</v>
      </c>
      <c r="C21" s="25">
        <v>2413511</v>
      </c>
      <c r="D21" s="25">
        <v>13820</v>
      </c>
      <c r="E21" s="25">
        <v>437358</v>
      </c>
      <c r="F21" s="25">
        <v>1509794</v>
      </c>
      <c r="G21" s="25">
        <v>1044497</v>
      </c>
      <c r="H21" s="25">
        <v>231582</v>
      </c>
      <c r="I21" s="25">
        <v>59450</v>
      </c>
      <c r="J21" s="25">
        <v>710555</v>
      </c>
      <c r="K21" s="25">
        <v>192089809</v>
      </c>
      <c r="L21" s="25">
        <v>4698247</v>
      </c>
      <c r="M21" s="25">
        <v>187391562</v>
      </c>
    </row>
    <row r="22" spans="1:13" s="27" customFormat="1" ht="11.25" x14ac:dyDescent="0.2">
      <c r="A22" s="28">
        <v>8</v>
      </c>
      <c r="B22" s="24">
        <v>3000</v>
      </c>
      <c r="C22" s="24">
        <v>6010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9010</v>
      </c>
      <c r="L22" s="24">
        <v>0</v>
      </c>
      <c r="M22" s="24">
        <v>9010</v>
      </c>
    </row>
    <row r="23" spans="1:13" s="27" customFormat="1" ht="11.25" x14ac:dyDescent="0.2">
      <c r="A23" s="28">
        <v>9</v>
      </c>
      <c r="B23" s="24">
        <v>8564288</v>
      </c>
      <c r="C23" s="24">
        <v>0</v>
      </c>
      <c r="D23" s="24">
        <v>0</v>
      </c>
      <c r="E23" s="24">
        <v>0</v>
      </c>
      <c r="F23" s="24">
        <v>0</v>
      </c>
      <c r="G23" s="24">
        <v>3007133</v>
      </c>
      <c r="H23" s="24">
        <v>7896</v>
      </c>
      <c r="I23" s="24">
        <v>0</v>
      </c>
      <c r="J23" s="24">
        <v>0</v>
      </c>
      <c r="K23" s="24">
        <v>11579317</v>
      </c>
      <c r="L23" s="24">
        <v>0</v>
      </c>
      <c r="M23" s="24">
        <v>11579317</v>
      </c>
    </row>
    <row r="24" spans="1:13" s="27" customFormat="1" ht="11.25" x14ac:dyDescent="0.2">
      <c r="A24" s="29" t="s">
        <v>1490</v>
      </c>
      <c r="B24" s="25">
        <v>8567288</v>
      </c>
      <c r="C24" s="25">
        <v>6010</v>
      </c>
      <c r="D24" s="25">
        <v>0</v>
      </c>
      <c r="E24" s="25">
        <v>0</v>
      </c>
      <c r="F24" s="25">
        <v>0</v>
      </c>
      <c r="G24" s="25">
        <v>3007133</v>
      </c>
      <c r="H24" s="25">
        <v>7896</v>
      </c>
      <c r="I24" s="25">
        <v>0</v>
      </c>
      <c r="J24" s="25">
        <v>0</v>
      </c>
      <c r="K24" s="25">
        <v>11588327</v>
      </c>
      <c r="L24" s="25">
        <v>0</v>
      </c>
      <c r="M24" s="25">
        <v>11588327</v>
      </c>
    </row>
    <row r="25" spans="1:13" s="27" customFormat="1" ht="11.25" x14ac:dyDescent="0.2">
      <c r="A25" s="24"/>
      <c r="M25" s="30"/>
    </row>
    <row r="26" spans="1:13" s="27" customFormat="1" ht="11.25" x14ac:dyDescent="0.2">
      <c r="A26" s="33" t="s">
        <v>1491</v>
      </c>
      <c r="B26" s="34">
        <f t="shared" ref="B26:L26" si="0">SUM(B21,B24)</f>
        <v>194236530</v>
      </c>
      <c r="C26" s="34">
        <f t="shared" si="0"/>
        <v>2419521</v>
      </c>
      <c r="D26" s="34">
        <f t="shared" si="0"/>
        <v>13820</v>
      </c>
      <c r="E26" s="34">
        <f t="shared" si="0"/>
        <v>437358</v>
      </c>
      <c r="F26" s="34">
        <f t="shared" si="0"/>
        <v>1509794</v>
      </c>
      <c r="G26" s="34">
        <f t="shared" si="0"/>
        <v>4051630</v>
      </c>
      <c r="H26" s="34">
        <f t="shared" si="0"/>
        <v>239478</v>
      </c>
      <c r="I26" s="34">
        <f t="shared" si="0"/>
        <v>59450</v>
      </c>
      <c r="J26" s="34">
        <f t="shared" si="0"/>
        <v>710555</v>
      </c>
      <c r="K26" s="34">
        <f t="shared" si="0"/>
        <v>203678136</v>
      </c>
      <c r="L26" s="34">
        <f t="shared" si="0"/>
        <v>4698247</v>
      </c>
      <c r="M26" s="34">
        <f>K26-L26</f>
        <v>198979889</v>
      </c>
    </row>
    <row r="27" spans="1:13" s="27" customFormat="1" ht="11.25" x14ac:dyDescent="0.2"/>
    <row r="28" spans="1:13" s="27" customFormat="1" ht="11.25" x14ac:dyDescent="0.2"/>
    <row r="29" spans="1:13" s="27" customFormat="1" ht="11.25" x14ac:dyDescent="0.2">
      <c r="A29" s="26" t="s">
        <v>1492</v>
      </c>
    </row>
    <row r="30" spans="1:13" s="27" customFormat="1" ht="11.25" x14ac:dyDescent="0.2">
      <c r="A30" s="48" t="s">
        <v>1473</v>
      </c>
      <c r="B30" s="48" t="s">
        <v>1474</v>
      </c>
      <c r="C30" s="48" t="s">
        <v>1475</v>
      </c>
      <c r="D30" s="48" t="s">
        <v>1476</v>
      </c>
      <c r="E30" s="48" t="s">
        <v>1477</v>
      </c>
      <c r="F30" s="48" t="s">
        <v>1478</v>
      </c>
      <c r="G30" s="48" t="s">
        <v>1479</v>
      </c>
      <c r="H30" s="48" t="s">
        <v>1480</v>
      </c>
      <c r="I30" s="48" t="s">
        <v>1481</v>
      </c>
      <c r="J30" s="48" t="s">
        <v>1482</v>
      </c>
      <c r="K30" s="48" t="s">
        <v>1453</v>
      </c>
      <c r="L30" s="31" t="s">
        <v>1483</v>
      </c>
      <c r="M30" s="31" t="s">
        <v>1484</v>
      </c>
    </row>
    <row r="31" spans="1:13" s="27" customFormat="1" ht="11.25" x14ac:dyDescent="0.2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32" t="s">
        <v>1485</v>
      </c>
      <c r="M31" s="32" t="s">
        <v>1486</v>
      </c>
    </row>
    <row r="32" spans="1:13" s="27" customFormat="1" ht="11.25" x14ac:dyDescent="0.2">
      <c r="A32" s="28">
        <v>1</v>
      </c>
      <c r="B32" s="24">
        <v>100562540</v>
      </c>
      <c r="C32" s="24">
        <v>0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f>SUM(B32:J32)</f>
        <v>100562540</v>
      </c>
      <c r="L32" s="24">
        <v>0</v>
      </c>
      <c r="M32" s="24">
        <f t="shared" ref="M32:M44" si="1">K32-L32</f>
        <v>100562540</v>
      </c>
    </row>
    <row r="33" spans="1:13" s="27" customFormat="1" ht="11.25" x14ac:dyDescent="0.2">
      <c r="A33" s="28">
        <v>2</v>
      </c>
      <c r="B33" s="24">
        <v>11426230</v>
      </c>
      <c r="C33" s="24">
        <v>0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f>SUM(B33:J33)</f>
        <v>11426230</v>
      </c>
      <c r="L33" s="24">
        <v>0</v>
      </c>
      <c r="M33" s="24">
        <f t="shared" si="1"/>
        <v>11426230</v>
      </c>
    </row>
    <row r="34" spans="1:13" s="27" customFormat="1" ht="11.25" x14ac:dyDescent="0.2">
      <c r="A34" s="28">
        <v>3</v>
      </c>
      <c r="B34" s="24">
        <v>34104952</v>
      </c>
      <c r="C34" s="24">
        <v>0</v>
      </c>
      <c r="D34" s="24">
        <v>0</v>
      </c>
      <c r="E34" s="24">
        <v>377348</v>
      </c>
      <c r="F34" s="24">
        <v>150000</v>
      </c>
      <c r="G34" s="24">
        <v>2150100</v>
      </c>
      <c r="H34" s="24">
        <v>2690</v>
      </c>
      <c r="I34" s="24">
        <v>0</v>
      </c>
      <c r="J34" s="24">
        <v>540555</v>
      </c>
      <c r="K34" s="24">
        <f>SUM(B34:J34)</f>
        <v>37325645</v>
      </c>
      <c r="L34" s="24">
        <v>0</v>
      </c>
      <c r="M34" s="24">
        <f t="shared" si="1"/>
        <v>37325645</v>
      </c>
    </row>
    <row r="35" spans="1:13" s="27" customFormat="1" ht="11.25" x14ac:dyDescent="0.2">
      <c r="A35" s="28">
        <v>4</v>
      </c>
      <c r="B35" s="24">
        <v>45304060</v>
      </c>
      <c r="C35" s="24">
        <v>2205511</v>
      </c>
      <c r="D35" s="24">
        <v>12820</v>
      </c>
      <c r="E35" s="24">
        <v>60000</v>
      </c>
      <c r="F35" s="24">
        <v>1329794</v>
      </c>
      <c r="G35" s="24">
        <v>64286</v>
      </c>
      <c r="H35" s="24">
        <v>236786</v>
      </c>
      <c r="I35" s="24">
        <v>0</v>
      </c>
      <c r="J35" s="24">
        <v>220000</v>
      </c>
      <c r="K35" s="24">
        <f>SUM(B35:J35)</f>
        <v>49433257</v>
      </c>
      <c r="L35" s="24">
        <v>2690247</v>
      </c>
      <c r="M35" s="24">
        <f t="shared" si="1"/>
        <v>46743010</v>
      </c>
    </row>
    <row r="36" spans="1:13" s="27" customFormat="1" ht="11.25" x14ac:dyDescent="0.2">
      <c r="A36" s="28">
        <v>5</v>
      </c>
      <c r="B36" s="24">
        <v>1995000</v>
      </c>
      <c r="C36" s="24">
        <v>0</v>
      </c>
      <c r="D36" s="24">
        <v>1000</v>
      </c>
      <c r="E36" s="24">
        <v>10</v>
      </c>
      <c r="F36" s="24">
        <v>0</v>
      </c>
      <c r="G36" s="24">
        <v>17244</v>
      </c>
      <c r="H36" s="24">
        <v>2</v>
      </c>
      <c r="I36" s="24">
        <v>0</v>
      </c>
      <c r="J36" s="24">
        <v>0</v>
      </c>
      <c r="K36" s="24">
        <f>SUM(B36:J36)</f>
        <v>2013256</v>
      </c>
      <c r="L36" s="24">
        <v>0</v>
      </c>
      <c r="M36" s="24">
        <f t="shared" si="1"/>
        <v>2013256</v>
      </c>
    </row>
    <row r="37" spans="1:13" s="27" customFormat="1" ht="11.25" x14ac:dyDescent="0.2">
      <c r="A37" s="29" t="s">
        <v>1487</v>
      </c>
      <c r="B37" s="25">
        <f t="shared" ref="B37:L37" si="2">SUM(B32:B36)</f>
        <v>193392782</v>
      </c>
      <c r="C37" s="25">
        <f t="shared" si="2"/>
        <v>2205511</v>
      </c>
      <c r="D37" s="25">
        <f t="shared" si="2"/>
        <v>13820</v>
      </c>
      <c r="E37" s="25">
        <f t="shared" si="2"/>
        <v>437358</v>
      </c>
      <c r="F37" s="25">
        <f t="shared" si="2"/>
        <v>1479794</v>
      </c>
      <c r="G37" s="25">
        <f t="shared" si="2"/>
        <v>2231630</v>
      </c>
      <c r="H37" s="25">
        <f t="shared" si="2"/>
        <v>239478</v>
      </c>
      <c r="I37" s="25">
        <f t="shared" si="2"/>
        <v>0</v>
      </c>
      <c r="J37" s="25">
        <f t="shared" si="2"/>
        <v>760555</v>
      </c>
      <c r="K37" s="25">
        <f t="shared" si="2"/>
        <v>200760928</v>
      </c>
      <c r="L37" s="25">
        <f t="shared" si="2"/>
        <v>2690247</v>
      </c>
      <c r="M37" s="25">
        <f t="shared" si="1"/>
        <v>198070681</v>
      </c>
    </row>
    <row r="38" spans="1:13" s="27" customFormat="1" ht="11.25" x14ac:dyDescent="0.2">
      <c r="A38" s="28">
        <v>6</v>
      </c>
      <c r="B38" s="24">
        <v>0</v>
      </c>
      <c r="C38" s="24">
        <v>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f>SUM(B38:J38)</f>
        <v>0</v>
      </c>
      <c r="L38" s="24">
        <v>0</v>
      </c>
      <c r="M38" s="24">
        <f t="shared" si="1"/>
        <v>0</v>
      </c>
    </row>
    <row r="39" spans="1:13" s="27" customFormat="1" ht="11.25" x14ac:dyDescent="0.2">
      <c r="A39" s="28">
        <v>7</v>
      </c>
      <c r="B39" s="24">
        <v>840748</v>
      </c>
      <c r="C39" s="24">
        <v>8000</v>
      </c>
      <c r="D39" s="24">
        <v>0</v>
      </c>
      <c r="E39" s="24">
        <v>0</v>
      </c>
      <c r="F39" s="24">
        <v>30000</v>
      </c>
      <c r="G39" s="24">
        <v>1820000</v>
      </c>
      <c r="H39" s="24">
        <v>0</v>
      </c>
      <c r="I39" s="24">
        <v>0</v>
      </c>
      <c r="J39" s="24">
        <v>0</v>
      </c>
      <c r="K39" s="24">
        <f>SUM(B39:J39)</f>
        <v>2698748</v>
      </c>
      <c r="L39" s="24">
        <v>1858000</v>
      </c>
      <c r="M39" s="24">
        <f t="shared" si="1"/>
        <v>840748</v>
      </c>
    </row>
    <row r="40" spans="1:13" s="27" customFormat="1" ht="11.25" x14ac:dyDescent="0.2">
      <c r="A40" s="29" t="s">
        <v>1488</v>
      </c>
      <c r="B40" s="25">
        <f t="shared" ref="B40:L40" si="3">SUM(B38:B39)</f>
        <v>840748</v>
      </c>
      <c r="C40" s="25">
        <f t="shared" si="3"/>
        <v>8000</v>
      </c>
      <c r="D40" s="25">
        <f t="shared" si="3"/>
        <v>0</v>
      </c>
      <c r="E40" s="25">
        <f t="shared" si="3"/>
        <v>0</v>
      </c>
      <c r="F40" s="25">
        <f t="shared" si="3"/>
        <v>30000</v>
      </c>
      <c r="G40" s="25">
        <f t="shared" si="3"/>
        <v>1820000</v>
      </c>
      <c r="H40" s="25">
        <f t="shared" si="3"/>
        <v>0</v>
      </c>
      <c r="I40" s="25">
        <f t="shared" si="3"/>
        <v>0</v>
      </c>
      <c r="J40" s="25">
        <f t="shared" si="3"/>
        <v>0</v>
      </c>
      <c r="K40" s="25">
        <f t="shared" si="3"/>
        <v>2698748</v>
      </c>
      <c r="L40" s="25">
        <f t="shared" si="3"/>
        <v>1858000</v>
      </c>
      <c r="M40" s="25">
        <f t="shared" si="1"/>
        <v>840748</v>
      </c>
    </row>
    <row r="41" spans="1:13" s="27" customFormat="1" ht="11.25" x14ac:dyDescent="0.2">
      <c r="A41" s="29" t="s">
        <v>1489</v>
      </c>
      <c r="B41" s="25">
        <f t="shared" ref="B41:L41" si="4">SUM(B37,B40)</f>
        <v>194233530</v>
      </c>
      <c r="C41" s="25">
        <f t="shared" si="4"/>
        <v>2213511</v>
      </c>
      <c r="D41" s="25">
        <f t="shared" si="4"/>
        <v>13820</v>
      </c>
      <c r="E41" s="25">
        <f t="shared" si="4"/>
        <v>437358</v>
      </c>
      <c r="F41" s="25">
        <f t="shared" si="4"/>
        <v>1509794</v>
      </c>
      <c r="G41" s="25">
        <f t="shared" si="4"/>
        <v>4051630</v>
      </c>
      <c r="H41" s="25">
        <f t="shared" si="4"/>
        <v>239478</v>
      </c>
      <c r="I41" s="25">
        <f t="shared" si="4"/>
        <v>0</v>
      </c>
      <c r="J41" s="25">
        <f t="shared" si="4"/>
        <v>760555</v>
      </c>
      <c r="K41" s="25">
        <f t="shared" si="4"/>
        <v>203459676</v>
      </c>
      <c r="L41" s="25">
        <f t="shared" si="4"/>
        <v>4548247</v>
      </c>
      <c r="M41" s="25">
        <f t="shared" si="1"/>
        <v>198911429</v>
      </c>
    </row>
    <row r="42" spans="1:13" s="27" customFormat="1" ht="11.25" x14ac:dyDescent="0.2">
      <c r="A42" s="28">
        <v>8</v>
      </c>
      <c r="B42" s="24">
        <v>3000</v>
      </c>
      <c r="C42" s="24">
        <v>6010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f>SUM(B42:J42)</f>
        <v>9010</v>
      </c>
      <c r="L42" s="24">
        <v>0</v>
      </c>
      <c r="M42" s="24">
        <f t="shared" si="1"/>
        <v>9010</v>
      </c>
    </row>
    <row r="43" spans="1:13" s="27" customFormat="1" ht="11.25" x14ac:dyDescent="0.2">
      <c r="A43" s="28">
        <v>9</v>
      </c>
      <c r="B43" s="24">
        <v>0</v>
      </c>
      <c r="C43" s="24">
        <v>0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f>SUM(B43:J43)</f>
        <v>0</v>
      </c>
      <c r="L43" s="24">
        <v>0</v>
      </c>
      <c r="M43" s="24">
        <f t="shared" si="1"/>
        <v>0</v>
      </c>
    </row>
    <row r="44" spans="1:13" s="27" customFormat="1" ht="11.25" x14ac:dyDescent="0.2">
      <c r="A44" s="29" t="s">
        <v>1490</v>
      </c>
      <c r="B44" s="25">
        <f t="shared" ref="B44:L44" si="5">SUM(B42:B43)</f>
        <v>3000</v>
      </c>
      <c r="C44" s="25">
        <f t="shared" si="5"/>
        <v>6010</v>
      </c>
      <c r="D44" s="25">
        <f t="shared" si="5"/>
        <v>0</v>
      </c>
      <c r="E44" s="25">
        <f t="shared" si="5"/>
        <v>0</v>
      </c>
      <c r="F44" s="25">
        <f t="shared" si="5"/>
        <v>0</v>
      </c>
      <c r="G44" s="25">
        <f t="shared" si="5"/>
        <v>0</v>
      </c>
      <c r="H44" s="25">
        <f t="shared" si="5"/>
        <v>0</v>
      </c>
      <c r="I44" s="25">
        <f t="shared" si="5"/>
        <v>0</v>
      </c>
      <c r="J44" s="25">
        <f t="shared" si="5"/>
        <v>0</v>
      </c>
      <c r="K44" s="25">
        <f t="shared" si="5"/>
        <v>9010</v>
      </c>
      <c r="L44" s="25">
        <f t="shared" si="5"/>
        <v>0</v>
      </c>
      <c r="M44" s="25">
        <f t="shared" si="1"/>
        <v>9010</v>
      </c>
    </row>
    <row r="45" spans="1:13" s="27" customFormat="1" ht="11.25" x14ac:dyDescent="0.2">
      <c r="A45" s="24"/>
      <c r="M45" s="30"/>
    </row>
    <row r="46" spans="1:13" s="27" customFormat="1" ht="11.25" x14ac:dyDescent="0.2">
      <c r="A46" s="33" t="s">
        <v>1491</v>
      </c>
      <c r="B46" s="34">
        <f t="shared" ref="B46:L46" si="6">SUM(B41,B44)</f>
        <v>194236530</v>
      </c>
      <c r="C46" s="34">
        <f t="shared" si="6"/>
        <v>2219521</v>
      </c>
      <c r="D46" s="34">
        <f t="shared" si="6"/>
        <v>13820</v>
      </c>
      <c r="E46" s="34">
        <f t="shared" si="6"/>
        <v>437358</v>
      </c>
      <c r="F46" s="34">
        <f t="shared" si="6"/>
        <v>1509794</v>
      </c>
      <c r="G46" s="34">
        <f t="shared" si="6"/>
        <v>4051630</v>
      </c>
      <c r="H46" s="34">
        <f t="shared" si="6"/>
        <v>239478</v>
      </c>
      <c r="I46" s="34">
        <f t="shared" si="6"/>
        <v>0</v>
      </c>
      <c r="J46" s="34">
        <f t="shared" si="6"/>
        <v>760555</v>
      </c>
      <c r="K46" s="34">
        <f t="shared" si="6"/>
        <v>203468686</v>
      </c>
      <c r="L46" s="34">
        <f t="shared" si="6"/>
        <v>4548247</v>
      </c>
      <c r="M46" s="34">
        <f>K46-L46</f>
        <v>198920439</v>
      </c>
    </row>
  </sheetData>
  <mergeCells count="22">
    <mergeCell ref="F10:F11"/>
    <mergeCell ref="A10:A11"/>
    <mergeCell ref="B10:B11"/>
    <mergeCell ref="C10:C11"/>
    <mergeCell ref="D10:D11"/>
    <mergeCell ref="E10:E11"/>
    <mergeCell ref="A30:A31"/>
    <mergeCell ref="B30:B31"/>
    <mergeCell ref="C30:C31"/>
    <mergeCell ref="D30:D31"/>
    <mergeCell ref="E30:E31"/>
    <mergeCell ref="K30:K31"/>
    <mergeCell ref="G10:G11"/>
    <mergeCell ref="H10:H11"/>
    <mergeCell ref="I10:I11"/>
    <mergeCell ref="J10:J11"/>
    <mergeCell ref="K10:K11"/>
    <mergeCell ref="F30:F31"/>
    <mergeCell ref="G30:G31"/>
    <mergeCell ref="H30:H31"/>
    <mergeCell ref="I30:I31"/>
    <mergeCell ref="J30:J31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40"/>
  <sheetViews>
    <sheetView showGridLines="0" workbookViewId="0">
      <selection activeCell="B114" sqref="B114"/>
    </sheetView>
  </sheetViews>
  <sheetFormatPr baseColWidth="10" defaultRowHeight="15" x14ac:dyDescent="0.25"/>
  <cols>
    <col min="1" max="1" width="15.28515625" customWidth="1"/>
    <col min="2" max="2" width="46.1406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5" t="s">
        <v>947</v>
      </c>
      <c r="B9" s="5" t="s">
        <v>948</v>
      </c>
      <c r="C9" s="4"/>
    </row>
    <row r="10" spans="1:6" x14ac:dyDescent="0.25">
      <c r="A10" s="5" t="s">
        <v>949</v>
      </c>
      <c r="B10" s="5" t="s">
        <v>950</v>
      </c>
      <c r="C10" s="4"/>
    </row>
    <row r="11" spans="1:6" x14ac:dyDescent="0.25">
      <c r="A11" t="s">
        <v>272</v>
      </c>
      <c r="B11" t="s">
        <v>142</v>
      </c>
      <c r="C11" s="1">
        <v>66983</v>
      </c>
    </row>
    <row r="12" spans="1:6" x14ac:dyDescent="0.25">
      <c r="A12" t="s">
        <v>242</v>
      </c>
      <c r="B12" t="s">
        <v>140</v>
      </c>
      <c r="C12" s="1">
        <v>8698</v>
      </c>
    </row>
    <row r="13" spans="1:6" x14ac:dyDescent="0.25">
      <c r="A13" t="s">
        <v>241</v>
      </c>
      <c r="B13" t="s">
        <v>139</v>
      </c>
      <c r="C13" s="1">
        <v>16657</v>
      </c>
    </row>
    <row r="14" spans="1:6" x14ac:dyDescent="0.25">
      <c r="A14" t="s">
        <v>240</v>
      </c>
      <c r="B14" t="s">
        <v>138</v>
      </c>
      <c r="C14" s="1">
        <v>45315</v>
      </c>
    </row>
    <row r="15" spans="1:6" x14ac:dyDescent="0.25">
      <c r="A15" t="s">
        <v>239</v>
      </c>
      <c r="B15" t="s">
        <v>137</v>
      </c>
      <c r="C15" s="1">
        <v>72980</v>
      </c>
    </row>
    <row r="16" spans="1:6" x14ac:dyDescent="0.25">
      <c r="A16" t="s">
        <v>273</v>
      </c>
      <c r="B16" t="s">
        <v>136</v>
      </c>
      <c r="C16" s="1">
        <v>35282</v>
      </c>
    </row>
    <row r="17" spans="1:3" x14ac:dyDescent="0.25">
      <c r="A17" t="s">
        <v>274</v>
      </c>
      <c r="B17" t="s">
        <v>135</v>
      </c>
      <c r="C17" s="1">
        <v>47306</v>
      </c>
    </row>
    <row r="18" spans="1:3" x14ac:dyDescent="0.25">
      <c r="A18" t="s">
        <v>332</v>
      </c>
      <c r="B18" t="s">
        <v>148</v>
      </c>
      <c r="C18" s="1">
        <v>98937</v>
      </c>
    </row>
    <row r="19" spans="1:3" x14ac:dyDescent="0.25">
      <c r="A19" t="s">
        <v>333</v>
      </c>
      <c r="B19" t="s">
        <v>135</v>
      </c>
      <c r="C19" s="1">
        <v>137163</v>
      </c>
    </row>
    <row r="20" spans="1:3" x14ac:dyDescent="0.25">
      <c r="A20" t="s">
        <v>238</v>
      </c>
      <c r="B20" t="s">
        <v>134</v>
      </c>
      <c r="C20" s="1">
        <v>20597</v>
      </c>
    </row>
    <row r="21" spans="1:3" x14ac:dyDescent="0.25">
      <c r="A21" t="s">
        <v>334</v>
      </c>
      <c r="B21" t="s">
        <v>147</v>
      </c>
      <c r="C21" s="1">
        <v>27382</v>
      </c>
    </row>
    <row r="22" spans="1:3" x14ac:dyDescent="0.25">
      <c r="A22" t="s">
        <v>275</v>
      </c>
      <c r="B22" t="s">
        <v>133</v>
      </c>
      <c r="C22" s="1">
        <v>10230</v>
      </c>
    </row>
    <row r="23" spans="1:3" x14ac:dyDescent="0.25">
      <c r="A23" t="s">
        <v>237</v>
      </c>
      <c r="B23" t="s">
        <v>132</v>
      </c>
      <c r="C23" s="1">
        <v>67043</v>
      </c>
    </row>
    <row r="24" spans="1:3" x14ac:dyDescent="0.25">
      <c r="A24" t="s">
        <v>249</v>
      </c>
      <c r="B24" t="s">
        <v>121</v>
      </c>
      <c r="C24" s="1">
        <v>81664</v>
      </c>
    </row>
    <row r="25" spans="1:3" x14ac:dyDescent="0.25">
      <c r="A25" t="s">
        <v>352</v>
      </c>
      <c r="B25" t="s">
        <v>157</v>
      </c>
      <c r="C25" s="1">
        <v>28768</v>
      </c>
    </row>
    <row r="26" spans="1:3" x14ac:dyDescent="0.25">
      <c r="A26" t="s">
        <v>433</v>
      </c>
      <c r="B26" t="s">
        <v>434</v>
      </c>
      <c r="C26" s="1">
        <v>3000</v>
      </c>
    </row>
    <row r="27" spans="1:3" x14ac:dyDescent="0.25">
      <c r="A27" t="s">
        <v>303</v>
      </c>
      <c r="B27" t="s">
        <v>304</v>
      </c>
      <c r="C27" s="1">
        <v>15000</v>
      </c>
    </row>
    <row r="28" spans="1:3" x14ac:dyDescent="0.25">
      <c r="A28" t="s">
        <v>258</v>
      </c>
      <c r="B28" t="s">
        <v>192</v>
      </c>
      <c r="C28" s="1">
        <v>14000</v>
      </c>
    </row>
    <row r="29" spans="1:3" x14ac:dyDescent="0.25">
      <c r="A29" t="s">
        <v>233</v>
      </c>
      <c r="B29" t="s">
        <v>232</v>
      </c>
      <c r="C29" s="1">
        <v>48000</v>
      </c>
    </row>
    <row r="30" spans="1:3" x14ac:dyDescent="0.25">
      <c r="A30" t="s">
        <v>951</v>
      </c>
      <c r="B30" t="s">
        <v>952</v>
      </c>
      <c r="C30" s="1">
        <v>6000</v>
      </c>
    </row>
    <row r="31" spans="1:3" x14ac:dyDescent="0.25">
      <c r="A31" t="s">
        <v>257</v>
      </c>
      <c r="B31" t="s">
        <v>188</v>
      </c>
      <c r="C31" s="1">
        <v>6000</v>
      </c>
    </row>
    <row r="32" spans="1:3" x14ac:dyDescent="0.25">
      <c r="A32" t="s">
        <v>337</v>
      </c>
      <c r="B32" t="s">
        <v>131</v>
      </c>
      <c r="C32" s="1">
        <v>600</v>
      </c>
    </row>
    <row r="33" spans="1:3" x14ac:dyDescent="0.25">
      <c r="B33" s="5" t="s">
        <v>953</v>
      </c>
      <c r="C33" s="4">
        <f>SUM(C11:C32)</f>
        <v>857605</v>
      </c>
    </row>
    <row r="34" spans="1:3" x14ac:dyDescent="0.25">
      <c r="A34" s="5" t="s">
        <v>954</v>
      </c>
      <c r="B34" s="5" t="s">
        <v>955</v>
      </c>
      <c r="C34" s="4"/>
    </row>
    <row r="35" spans="1:3" x14ac:dyDescent="0.25">
      <c r="A35" t="s">
        <v>243</v>
      </c>
      <c r="B35" t="s">
        <v>143</v>
      </c>
      <c r="C35" s="1">
        <v>76173</v>
      </c>
    </row>
    <row r="36" spans="1:3" x14ac:dyDescent="0.25">
      <c r="A36" t="s">
        <v>272</v>
      </c>
      <c r="B36" t="s">
        <v>142</v>
      </c>
      <c r="C36" s="1">
        <v>13397</v>
      </c>
    </row>
    <row r="37" spans="1:3" x14ac:dyDescent="0.25">
      <c r="A37" t="s">
        <v>262</v>
      </c>
      <c r="B37" t="s">
        <v>141</v>
      </c>
      <c r="C37" s="1">
        <v>10260</v>
      </c>
    </row>
    <row r="38" spans="1:3" x14ac:dyDescent="0.25">
      <c r="A38" t="s">
        <v>242</v>
      </c>
      <c r="B38" t="s">
        <v>140</v>
      </c>
      <c r="C38" s="1">
        <v>8698</v>
      </c>
    </row>
    <row r="39" spans="1:3" x14ac:dyDescent="0.25">
      <c r="A39" t="s">
        <v>241</v>
      </c>
      <c r="B39" t="s">
        <v>139</v>
      </c>
      <c r="C39" s="1">
        <v>42109</v>
      </c>
    </row>
    <row r="40" spans="1:3" x14ac:dyDescent="0.25">
      <c r="A40" t="s">
        <v>240</v>
      </c>
      <c r="B40" t="s">
        <v>138</v>
      </c>
      <c r="C40" s="1">
        <v>79270</v>
      </c>
    </row>
    <row r="41" spans="1:3" x14ac:dyDescent="0.25">
      <c r="A41" t="s">
        <v>239</v>
      </c>
      <c r="B41" t="s">
        <v>137</v>
      </c>
      <c r="C41" s="1">
        <v>131547</v>
      </c>
    </row>
    <row r="42" spans="1:3" x14ac:dyDescent="0.25">
      <c r="A42" t="s">
        <v>238</v>
      </c>
      <c r="B42" t="s">
        <v>134</v>
      </c>
      <c r="C42" s="1">
        <v>27624</v>
      </c>
    </row>
    <row r="43" spans="1:3" x14ac:dyDescent="0.25">
      <c r="A43" t="s">
        <v>237</v>
      </c>
      <c r="B43" t="s">
        <v>132</v>
      </c>
      <c r="C43" s="1">
        <v>112810</v>
      </c>
    </row>
    <row r="44" spans="1:3" x14ac:dyDescent="0.25">
      <c r="A44" t="s">
        <v>261</v>
      </c>
      <c r="B44" t="s">
        <v>163</v>
      </c>
      <c r="C44" s="1">
        <v>2000</v>
      </c>
    </row>
    <row r="45" spans="1:3" x14ac:dyDescent="0.25">
      <c r="B45" s="5" t="s">
        <v>956</v>
      </c>
      <c r="C45" s="4">
        <f>SUM(C35:C44)</f>
        <v>503888</v>
      </c>
    </row>
    <row r="46" spans="1:3" x14ac:dyDescent="0.25">
      <c r="A46" s="5" t="s">
        <v>957</v>
      </c>
      <c r="B46" s="5" t="s">
        <v>958</v>
      </c>
      <c r="C46" s="4"/>
    </row>
    <row r="47" spans="1:3" x14ac:dyDescent="0.25">
      <c r="A47" t="s">
        <v>272</v>
      </c>
      <c r="B47" t="s">
        <v>142</v>
      </c>
      <c r="C47" s="1">
        <v>26794</v>
      </c>
    </row>
    <row r="48" spans="1:3" x14ac:dyDescent="0.25">
      <c r="A48" t="s">
        <v>242</v>
      </c>
      <c r="B48" t="s">
        <v>140</v>
      </c>
      <c r="C48" s="1">
        <v>78271</v>
      </c>
    </row>
    <row r="49" spans="1:3" x14ac:dyDescent="0.25">
      <c r="A49" t="s">
        <v>331</v>
      </c>
      <c r="B49" t="s">
        <v>167</v>
      </c>
      <c r="C49" s="1">
        <v>7971</v>
      </c>
    </row>
    <row r="50" spans="1:3" x14ac:dyDescent="0.25">
      <c r="A50" t="s">
        <v>241</v>
      </c>
      <c r="B50" t="s">
        <v>139</v>
      </c>
      <c r="C50" s="1">
        <v>17590</v>
      </c>
    </row>
    <row r="51" spans="1:3" x14ac:dyDescent="0.25">
      <c r="A51" t="s">
        <v>240</v>
      </c>
      <c r="B51" t="s">
        <v>138</v>
      </c>
      <c r="C51" s="1">
        <v>66609</v>
      </c>
    </row>
    <row r="52" spans="1:3" x14ac:dyDescent="0.25">
      <c r="A52" t="s">
        <v>239</v>
      </c>
      <c r="B52" t="s">
        <v>137</v>
      </c>
      <c r="C52" s="1">
        <v>121052</v>
      </c>
    </row>
    <row r="53" spans="1:3" x14ac:dyDescent="0.25">
      <c r="A53" t="s">
        <v>332</v>
      </c>
      <c r="B53" t="s">
        <v>148</v>
      </c>
      <c r="C53" s="1">
        <v>9145</v>
      </c>
    </row>
    <row r="54" spans="1:3" x14ac:dyDescent="0.25">
      <c r="A54" t="s">
        <v>333</v>
      </c>
      <c r="B54" t="s">
        <v>135</v>
      </c>
      <c r="C54" s="1">
        <v>14128</v>
      </c>
    </row>
    <row r="55" spans="1:3" x14ac:dyDescent="0.25">
      <c r="A55" t="s">
        <v>238</v>
      </c>
      <c r="B55" t="s">
        <v>134</v>
      </c>
      <c r="C55" s="1">
        <v>40772</v>
      </c>
    </row>
    <row r="56" spans="1:3" x14ac:dyDescent="0.25">
      <c r="A56" t="s">
        <v>334</v>
      </c>
      <c r="B56" t="s">
        <v>147</v>
      </c>
      <c r="C56" s="1">
        <v>3507</v>
      </c>
    </row>
    <row r="57" spans="1:3" x14ac:dyDescent="0.25">
      <c r="A57" t="s">
        <v>237</v>
      </c>
      <c r="B57" t="s">
        <v>132</v>
      </c>
      <c r="C57" s="1">
        <v>104468</v>
      </c>
    </row>
    <row r="58" spans="1:3" x14ac:dyDescent="0.25">
      <c r="A58" t="s">
        <v>249</v>
      </c>
      <c r="B58" t="s">
        <v>121</v>
      </c>
      <c r="C58" s="1">
        <v>8300</v>
      </c>
    </row>
    <row r="59" spans="1:3" x14ac:dyDescent="0.25">
      <c r="A59" t="s">
        <v>236</v>
      </c>
      <c r="B59" t="s">
        <v>116</v>
      </c>
      <c r="C59" s="1">
        <v>1227</v>
      </c>
    </row>
    <row r="60" spans="1:3" x14ac:dyDescent="0.25">
      <c r="A60" t="s">
        <v>408</v>
      </c>
      <c r="B60" t="s">
        <v>170</v>
      </c>
      <c r="C60" s="1">
        <v>12000</v>
      </c>
    </row>
    <row r="61" spans="1:3" x14ac:dyDescent="0.25">
      <c r="A61" t="s">
        <v>254</v>
      </c>
      <c r="B61" t="s">
        <v>131</v>
      </c>
      <c r="C61" s="1">
        <v>1000</v>
      </c>
    </row>
    <row r="62" spans="1:3" x14ac:dyDescent="0.25">
      <c r="A62" t="s">
        <v>381</v>
      </c>
      <c r="B62" t="s">
        <v>195</v>
      </c>
      <c r="C62" s="1">
        <v>1000</v>
      </c>
    </row>
    <row r="63" spans="1:3" x14ac:dyDescent="0.25">
      <c r="A63" t="s">
        <v>261</v>
      </c>
      <c r="B63" t="s">
        <v>163</v>
      </c>
      <c r="C63" s="1">
        <v>25000</v>
      </c>
    </row>
    <row r="64" spans="1:3" x14ac:dyDescent="0.25">
      <c r="A64" t="s">
        <v>959</v>
      </c>
      <c r="B64" t="s">
        <v>960</v>
      </c>
      <c r="C64" s="1">
        <v>12500</v>
      </c>
    </row>
    <row r="65" spans="1:3" x14ac:dyDescent="0.25">
      <c r="A65" t="s">
        <v>258</v>
      </c>
      <c r="B65" t="s">
        <v>192</v>
      </c>
      <c r="C65" s="1">
        <v>1500</v>
      </c>
    </row>
    <row r="66" spans="1:3" x14ac:dyDescent="0.25">
      <c r="A66" t="s">
        <v>340</v>
      </c>
      <c r="B66" t="s">
        <v>341</v>
      </c>
      <c r="C66" s="1">
        <v>3000</v>
      </c>
    </row>
    <row r="67" spans="1:3" x14ac:dyDescent="0.25">
      <c r="A67" t="s">
        <v>961</v>
      </c>
      <c r="B67" t="s">
        <v>962</v>
      </c>
      <c r="C67" s="1">
        <v>15000</v>
      </c>
    </row>
    <row r="68" spans="1:3" x14ac:dyDescent="0.25">
      <c r="A68" t="s">
        <v>374</v>
      </c>
      <c r="B68" t="s">
        <v>195</v>
      </c>
      <c r="C68" s="1">
        <v>15000</v>
      </c>
    </row>
    <row r="69" spans="1:3" x14ac:dyDescent="0.25">
      <c r="A69" t="s">
        <v>1543</v>
      </c>
      <c r="B69" t="s">
        <v>1544</v>
      </c>
      <c r="C69" s="1">
        <v>50000</v>
      </c>
    </row>
    <row r="70" spans="1:3" x14ac:dyDescent="0.25">
      <c r="B70" s="5" t="s">
        <v>963</v>
      </c>
      <c r="C70" s="4">
        <f>SUM(C47:C69)</f>
        <v>635834</v>
      </c>
    </row>
    <row r="71" spans="1:3" x14ac:dyDescent="0.25">
      <c r="A71" s="5" t="s">
        <v>964</v>
      </c>
      <c r="B71" s="5" t="s">
        <v>965</v>
      </c>
      <c r="C71" s="4"/>
    </row>
    <row r="72" spans="1:3" x14ac:dyDescent="0.25">
      <c r="A72" t="s">
        <v>335</v>
      </c>
      <c r="B72" t="s">
        <v>336</v>
      </c>
      <c r="C72" s="1">
        <v>33017</v>
      </c>
    </row>
    <row r="73" spans="1:3" x14ac:dyDescent="0.25">
      <c r="A73" t="s">
        <v>258</v>
      </c>
      <c r="B73" t="s">
        <v>192</v>
      </c>
      <c r="C73" s="1">
        <v>5000</v>
      </c>
    </row>
    <row r="74" spans="1:3" x14ac:dyDescent="0.25">
      <c r="B74" s="5" t="s">
        <v>966</v>
      </c>
      <c r="C74" s="4">
        <f>SUM(C72:C73)</f>
        <v>38017</v>
      </c>
    </row>
    <row r="75" spans="1:3" x14ac:dyDescent="0.25">
      <c r="A75" s="5" t="s">
        <v>967</v>
      </c>
      <c r="B75" s="5" t="s">
        <v>968</v>
      </c>
      <c r="C75" s="4"/>
    </row>
    <row r="76" spans="1:3" x14ac:dyDescent="0.25">
      <c r="A76" t="s">
        <v>969</v>
      </c>
      <c r="B76" t="s">
        <v>970</v>
      </c>
      <c r="C76" s="1">
        <v>2185000</v>
      </c>
    </row>
    <row r="77" spans="1:3" x14ac:dyDescent="0.25">
      <c r="B77" s="5" t="s">
        <v>971</v>
      </c>
      <c r="C77" s="4">
        <f>SUM(C76:C76)</f>
        <v>2185000</v>
      </c>
    </row>
    <row r="78" spans="1:3" x14ac:dyDescent="0.25">
      <c r="A78" s="5" t="s">
        <v>972</v>
      </c>
      <c r="B78" s="5" t="s">
        <v>973</v>
      </c>
      <c r="C78" s="4"/>
    </row>
    <row r="79" spans="1:3" x14ac:dyDescent="0.25">
      <c r="A79" t="s">
        <v>242</v>
      </c>
      <c r="B79" t="s">
        <v>140</v>
      </c>
      <c r="C79" s="1">
        <v>17394</v>
      </c>
    </row>
    <row r="80" spans="1:3" x14ac:dyDescent="0.25">
      <c r="A80" t="s">
        <v>241</v>
      </c>
      <c r="B80" t="s">
        <v>139</v>
      </c>
      <c r="C80" s="1">
        <v>5794</v>
      </c>
    </row>
    <row r="81" spans="1:3" x14ac:dyDescent="0.25">
      <c r="A81" t="s">
        <v>240</v>
      </c>
      <c r="B81" t="s">
        <v>138</v>
      </c>
      <c r="C81" s="1">
        <v>9517</v>
      </c>
    </row>
    <row r="82" spans="1:3" x14ac:dyDescent="0.25">
      <c r="A82" t="s">
        <v>239</v>
      </c>
      <c r="B82" t="s">
        <v>137</v>
      </c>
      <c r="C82" s="1">
        <v>17956</v>
      </c>
    </row>
    <row r="83" spans="1:3" x14ac:dyDescent="0.25">
      <c r="A83" t="s">
        <v>238</v>
      </c>
      <c r="B83" t="s">
        <v>134</v>
      </c>
      <c r="C83" s="1">
        <v>6751</v>
      </c>
    </row>
    <row r="84" spans="1:3" x14ac:dyDescent="0.25">
      <c r="A84" t="s">
        <v>237</v>
      </c>
      <c r="B84" t="s">
        <v>132</v>
      </c>
      <c r="C84" s="1">
        <v>17369</v>
      </c>
    </row>
    <row r="85" spans="1:3" x14ac:dyDescent="0.25">
      <c r="A85" t="s">
        <v>236</v>
      </c>
      <c r="B85" t="s">
        <v>116</v>
      </c>
      <c r="C85" s="1">
        <v>2453</v>
      </c>
    </row>
    <row r="86" spans="1:3" x14ac:dyDescent="0.25">
      <c r="A86" t="s">
        <v>974</v>
      </c>
      <c r="B86" t="s">
        <v>975</v>
      </c>
      <c r="C86" s="1">
        <v>16000</v>
      </c>
    </row>
    <row r="87" spans="1:3" x14ac:dyDescent="0.25">
      <c r="A87" t="s">
        <v>258</v>
      </c>
      <c r="B87" t="s">
        <v>192</v>
      </c>
      <c r="C87" s="1">
        <v>500</v>
      </c>
    </row>
    <row r="88" spans="1:3" x14ac:dyDescent="0.25">
      <c r="A88" t="s">
        <v>530</v>
      </c>
      <c r="B88" t="s">
        <v>131</v>
      </c>
      <c r="C88" s="1">
        <v>100</v>
      </c>
    </row>
    <row r="89" spans="1:3" x14ac:dyDescent="0.25">
      <c r="B89" s="5" t="s">
        <v>976</v>
      </c>
      <c r="C89" s="4">
        <f>SUM(C79:C88)</f>
        <v>93834</v>
      </c>
    </row>
    <row r="90" spans="1:3" x14ac:dyDescent="0.25">
      <c r="A90" s="5" t="s">
        <v>977</v>
      </c>
      <c r="B90" s="5" t="s">
        <v>978</v>
      </c>
      <c r="C90" s="4"/>
    </row>
    <row r="91" spans="1:3" x14ac:dyDescent="0.25">
      <c r="A91" t="s">
        <v>406</v>
      </c>
      <c r="B91" t="s">
        <v>407</v>
      </c>
      <c r="C91" s="1">
        <v>30000</v>
      </c>
    </row>
    <row r="92" spans="1:3" x14ac:dyDescent="0.25">
      <c r="A92" t="s">
        <v>979</v>
      </c>
      <c r="B92" t="s">
        <v>980</v>
      </c>
      <c r="C92" s="1">
        <v>70000</v>
      </c>
    </row>
    <row r="93" spans="1:3" x14ac:dyDescent="0.25">
      <c r="A93" t="s">
        <v>981</v>
      </c>
      <c r="B93" t="s">
        <v>982</v>
      </c>
      <c r="C93" s="1">
        <v>200000</v>
      </c>
    </row>
    <row r="94" spans="1:3" x14ac:dyDescent="0.25">
      <c r="A94" t="s">
        <v>983</v>
      </c>
      <c r="B94" t="s">
        <v>984</v>
      </c>
      <c r="C94" s="1">
        <v>450000</v>
      </c>
    </row>
    <row r="95" spans="1:3" x14ac:dyDescent="0.25">
      <c r="A95" t="s">
        <v>985</v>
      </c>
      <c r="B95" t="s">
        <v>986</v>
      </c>
      <c r="C95" s="1">
        <v>15000</v>
      </c>
    </row>
    <row r="96" spans="1:3" x14ac:dyDescent="0.25">
      <c r="A96" t="s">
        <v>987</v>
      </c>
      <c r="B96" t="s">
        <v>988</v>
      </c>
      <c r="C96" s="1">
        <v>18000</v>
      </c>
    </row>
    <row r="97" spans="1:3" x14ac:dyDescent="0.25">
      <c r="A97" t="s">
        <v>989</v>
      </c>
      <c r="B97" t="s">
        <v>990</v>
      </c>
      <c r="C97" s="1">
        <v>19000</v>
      </c>
    </row>
    <row r="98" spans="1:3" x14ac:dyDescent="0.25">
      <c r="A98" t="s">
        <v>991</v>
      </c>
      <c r="B98" t="s">
        <v>992</v>
      </c>
      <c r="C98" s="1">
        <v>45000</v>
      </c>
    </row>
    <row r="99" spans="1:3" x14ac:dyDescent="0.25">
      <c r="A99" t="s">
        <v>993</v>
      </c>
      <c r="B99" t="s">
        <v>994</v>
      </c>
      <c r="C99" s="1">
        <v>206000</v>
      </c>
    </row>
    <row r="100" spans="1:3" x14ac:dyDescent="0.25">
      <c r="B100" s="5" t="s">
        <v>995</v>
      </c>
      <c r="C100" s="4">
        <f>SUM(C91:C99)</f>
        <v>1053000</v>
      </c>
    </row>
    <row r="101" spans="1:3" x14ac:dyDescent="0.25">
      <c r="A101" s="5" t="s">
        <v>996</v>
      </c>
      <c r="B101" s="5" t="s">
        <v>997</v>
      </c>
      <c r="C101" s="4"/>
    </row>
    <row r="102" spans="1:3" x14ac:dyDescent="0.25">
      <c r="A102" t="s">
        <v>998</v>
      </c>
      <c r="B102" t="s">
        <v>999</v>
      </c>
      <c r="C102" s="1">
        <v>15000</v>
      </c>
    </row>
    <row r="103" spans="1:3" ht="27" customHeight="1" x14ac:dyDescent="0.25">
      <c r="B103" s="5" t="s">
        <v>1000</v>
      </c>
      <c r="C103" s="4">
        <f>SUM(C102:C102)</f>
        <v>15000</v>
      </c>
    </row>
    <row r="104" spans="1:3" ht="30" x14ac:dyDescent="0.25">
      <c r="A104" s="5" t="s">
        <v>1001</v>
      </c>
      <c r="B104" s="23" t="s">
        <v>1002</v>
      </c>
      <c r="C104" s="4"/>
    </row>
    <row r="105" spans="1:3" x14ac:dyDescent="0.25">
      <c r="A105" t="s">
        <v>1003</v>
      </c>
      <c r="B105" t="s">
        <v>1004</v>
      </c>
      <c r="C105" s="1">
        <v>10000</v>
      </c>
    </row>
    <row r="106" spans="1:3" x14ac:dyDescent="0.25">
      <c r="A106" t="s">
        <v>1005</v>
      </c>
      <c r="B106" t="s">
        <v>1006</v>
      </c>
      <c r="C106" s="1">
        <v>5000</v>
      </c>
    </row>
    <row r="107" spans="1:3" x14ac:dyDescent="0.25">
      <c r="A107" t="s">
        <v>1007</v>
      </c>
      <c r="B107" t="s">
        <v>1008</v>
      </c>
      <c r="C107" s="1">
        <v>5000</v>
      </c>
    </row>
    <row r="108" spans="1:3" x14ac:dyDescent="0.25">
      <c r="A108" t="s">
        <v>1009</v>
      </c>
      <c r="B108" t="s">
        <v>1010</v>
      </c>
      <c r="C108" s="1">
        <v>12820</v>
      </c>
    </row>
    <row r="109" spans="1:3" x14ac:dyDescent="0.25">
      <c r="A109" t="s">
        <v>749</v>
      </c>
      <c r="B109" t="s">
        <v>171</v>
      </c>
      <c r="C109" s="1">
        <v>56000</v>
      </c>
    </row>
    <row r="110" spans="1:3" x14ac:dyDescent="0.25">
      <c r="A110" t="s">
        <v>1011</v>
      </c>
      <c r="B110" t="s">
        <v>1012</v>
      </c>
      <c r="C110" s="1">
        <v>6000</v>
      </c>
    </row>
    <row r="111" spans="1:3" x14ac:dyDescent="0.25">
      <c r="A111" t="s">
        <v>1545</v>
      </c>
      <c r="B111" t="s">
        <v>1546</v>
      </c>
      <c r="C111" s="1">
        <v>50000</v>
      </c>
    </row>
    <row r="112" spans="1:3" x14ac:dyDescent="0.25">
      <c r="A112" t="s">
        <v>1547</v>
      </c>
      <c r="B112" t="s">
        <v>1548</v>
      </c>
      <c r="C112" s="1">
        <v>15000</v>
      </c>
    </row>
    <row r="113" spans="1:3" x14ac:dyDescent="0.25">
      <c r="B113" s="5" t="s">
        <v>1013</v>
      </c>
      <c r="C113" s="4">
        <f>SUM(C105:C112)</f>
        <v>159820</v>
      </c>
    </row>
    <row r="114" spans="1:3" ht="30" x14ac:dyDescent="0.25">
      <c r="A114" s="5" t="s">
        <v>1142</v>
      </c>
      <c r="B114" s="23" t="s">
        <v>1143</v>
      </c>
      <c r="C114" s="4"/>
    </row>
    <row r="115" spans="1:3" x14ac:dyDescent="0.25">
      <c r="A115" t="s">
        <v>1549</v>
      </c>
      <c r="B115" t="s">
        <v>1550</v>
      </c>
      <c r="C115" s="1">
        <v>300000</v>
      </c>
    </row>
    <row r="116" spans="1:3" x14ac:dyDescent="0.25">
      <c r="B116" s="5" t="s">
        <v>1153</v>
      </c>
      <c r="C116" s="4">
        <f>SUM(C115:C115)</f>
        <v>300000</v>
      </c>
    </row>
    <row r="117" spans="1:3" x14ac:dyDescent="0.25">
      <c r="A117" s="5" t="s">
        <v>583</v>
      </c>
      <c r="B117" s="5" t="s">
        <v>584</v>
      </c>
      <c r="C117" s="4"/>
    </row>
    <row r="118" spans="1:3" x14ac:dyDescent="0.25">
      <c r="A118" t="s">
        <v>974</v>
      </c>
      <c r="B118" t="s">
        <v>975</v>
      </c>
      <c r="C118" s="1">
        <v>20000</v>
      </c>
    </row>
    <row r="119" spans="1:3" x14ac:dyDescent="0.25">
      <c r="A119" t="s">
        <v>1014</v>
      </c>
      <c r="B119" t="s">
        <v>1015</v>
      </c>
      <c r="C119" s="1">
        <v>6000</v>
      </c>
    </row>
    <row r="120" spans="1:3" x14ac:dyDescent="0.25">
      <c r="A120" t="s">
        <v>1016</v>
      </c>
      <c r="B120" t="s">
        <v>1017</v>
      </c>
      <c r="C120" s="1">
        <v>1500</v>
      </c>
    </row>
    <row r="121" spans="1:3" x14ac:dyDescent="0.25">
      <c r="A121" t="s">
        <v>1018</v>
      </c>
      <c r="B121" t="s">
        <v>1019</v>
      </c>
      <c r="C121" s="1">
        <v>70000</v>
      </c>
    </row>
    <row r="122" spans="1:3" x14ac:dyDescent="0.25">
      <c r="A122" t="s">
        <v>1020</v>
      </c>
      <c r="B122" t="s">
        <v>1021</v>
      </c>
      <c r="C122" s="1">
        <v>225000</v>
      </c>
    </row>
    <row r="123" spans="1:3" x14ac:dyDescent="0.25">
      <c r="A123" t="s">
        <v>1022</v>
      </c>
      <c r="B123" t="s">
        <v>1023</v>
      </c>
      <c r="C123" s="1">
        <v>45000</v>
      </c>
    </row>
    <row r="124" spans="1:3" x14ac:dyDescent="0.25">
      <c r="A124" t="s">
        <v>749</v>
      </c>
      <c r="B124" t="s">
        <v>171</v>
      </c>
      <c r="C124" s="1">
        <v>40000</v>
      </c>
    </row>
    <row r="125" spans="1:3" x14ac:dyDescent="0.25">
      <c r="A125" t="s">
        <v>1024</v>
      </c>
      <c r="B125" t="s">
        <v>1025</v>
      </c>
      <c r="C125" s="1">
        <v>35000</v>
      </c>
    </row>
    <row r="126" spans="1:3" x14ac:dyDescent="0.25">
      <c r="B126" s="5" t="s">
        <v>587</v>
      </c>
      <c r="C126" s="4">
        <f>SUM(C118:C125)</f>
        <v>442500</v>
      </c>
    </row>
    <row r="127" spans="1:3" x14ac:dyDescent="0.25">
      <c r="A127" s="5" t="s">
        <v>268</v>
      </c>
      <c r="B127" s="5" t="s">
        <v>146</v>
      </c>
      <c r="C127" s="4"/>
    </row>
    <row r="128" spans="1:3" x14ac:dyDescent="0.25">
      <c r="A128" t="s">
        <v>267</v>
      </c>
      <c r="B128" t="s">
        <v>136</v>
      </c>
      <c r="C128" s="1">
        <v>17067</v>
      </c>
    </row>
    <row r="129" spans="1:3" x14ac:dyDescent="0.25">
      <c r="A129" t="s">
        <v>266</v>
      </c>
      <c r="B129" t="s">
        <v>135</v>
      </c>
      <c r="C129" s="1">
        <v>43945</v>
      </c>
    </row>
    <row r="130" spans="1:3" x14ac:dyDescent="0.25">
      <c r="A130" t="s">
        <v>243</v>
      </c>
      <c r="B130" t="s">
        <v>143</v>
      </c>
      <c r="C130" s="1">
        <v>30470</v>
      </c>
    </row>
    <row r="131" spans="1:3" x14ac:dyDescent="0.25">
      <c r="A131" t="s">
        <v>242</v>
      </c>
      <c r="B131" t="s">
        <v>140</v>
      </c>
      <c r="C131" s="1">
        <v>8698</v>
      </c>
    </row>
    <row r="132" spans="1:3" x14ac:dyDescent="0.25">
      <c r="A132" t="s">
        <v>241</v>
      </c>
      <c r="B132" t="s">
        <v>139</v>
      </c>
      <c r="C132" s="1">
        <v>13408</v>
      </c>
    </row>
    <row r="133" spans="1:3" x14ac:dyDescent="0.25">
      <c r="A133" t="s">
        <v>240</v>
      </c>
      <c r="B133" t="s">
        <v>138</v>
      </c>
      <c r="C133" s="1">
        <v>30664</v>
      </c>
    </row>
    <row r="134" spans="1:3" x14ac:dyDescent="0.25">
      <c r="A134" t="s">
        <v>239</v>
      </c>
      <c r="B134" t="s">
        <v>137</v>
      </c>
      <c r="C134" s="1">
        <v>56794</v>
      </c>
    </row>
    <row r="135" spans="1:3" x14ac:dyDescent="0.25">
      <c r="A135" t="s">
        <v>238</v>
      </c>
      <c r="B135" t="s">
        <v>134</v>
      </c>
      <c r="C135" s="1">
        <v>10334</v>
      </c>
    </row>
    <row r="136" spans="1:3" x14ac:dyDescent="0.25">
      <c r="A136" t="s">
        <v>237</v>
      </c>
      <c r="B136" t="s">
        <v>132</v>
      </c>
      <c r="C136" s="1">
        <v>43960</v>
      </c>
    </row>
    <row r="137" spans="1:3" x14ac:dyDescent="0.25">
      <c r="A137" t="s">
        <v>265</v>
      </c>
      <c r="B137" t="s">
        <v>145</v>
      </c>
      <c r="C137" s="1">
        <v>1522</v>
      </c>
    </row>
    <row r="138" spans="1:3" x14ac:dyDescent="0.25">
      <c r="A138" t="s">
        <v>236</v>
      </c>
      <c r="B138" t="s">
        <v>116</v>
      </c>
      <c r="C138" s="1">
        <v>1227</v>
      </c>
    </row>
    <row r="139" spans="1:3" x14ac:dyDescent="0.25">
      <c r="B139" s="5" t="s">
        <v>264</v>
      </c>
      <c r="C139" s="4">
        <f>SUM(C128:C138)</f>
        <v>258089</v>
      </c>
    </row>
    <row r="140" spans="1:3" x14ac:dyDescent="0.25">
      <c r="B140" s="5" t="s">
        <v>1026</v>
      </c>
      <c r="C140" s="4">
        <f>C33+C45+C70+C74+C77+C89+C100+C103+C113+C116+C126+C139</f>
        <v>6542587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53"/>
  <sheetViews>
    <sheetView showGridLines="0" topLeftCell="A4" workbookViewId="0">
      <selection activeCell="B22" sqref="B22"/>
    </sheetView>
  </sheetViews>
  <sheetFormatPr baseColWidth="10" defaultRowHeight="15" x14ac:dyDescent="0.25"/>
  <cols>
    <col min="1" max="1" width="16" customWidth="1"/>
    <col min="2" max="2" width="52.1406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5" t="s">
        <v>1027</v>
      </c>
      <c r="B9" s="5" t="s">
        <v>1028</v>
      </c>
      <c r="C9" s="4"/>
    </row>
    <row r="10" spans="1:6" x14ac:dyDescent="0.25">
      <c r="A10" s="5" t="s">
        <v>1029</v>
      </c>
      <c r="B10" s="5" t="s">
        <v>1030</v>
      </c>
      <c r="C10" s="4"/>
    </row>
    <row r="11" spans="1:6" x14ac:dyDescent="0.25">
      <c r="A11" t="s">
        <v>242</v>
      </c>
      <c r="B11" t="s">
        <v>140</v>
      </c>
      <c r="C11" s="1">
        <v>8698</v>
      </c>
    </row>
    <row r="12" spans="1:6" x14ac:dyDescent="0.25">
      <c r="A12" t="s">
        <v>241</v>
      </c>
      <c r="B12" t="s">
        <v>139</v>
      </c>
      <c r="C12" s="1">
        <v>1560</v>
      </c>
    </row>
    <row r="13" spans="1:6" x14ac:dyDescent="0.25">
      <c r="A13" t="s">
        <v>240</v>
      </c>
      <c r="B13" t="s">
        <v>138</v>
      </c>
      <c r="C13" s="1">
        <v>5085</v>
      </c>
    </row>
    <row r="14" spans="1:6" x14ac:dyDescent="0.25">
      <c r="A14" t="s">
        <v>239</v>
      </c>
      <c r="B14" t="s">
        <v>137</v>
      </c>
      <c r="C14" s="1">
        <v>9499</v>
      </c>
    </row>
    <row r="15" spans="1:6" x14ac:dyDescent="0.25">
      <c r="A15" t="s">
        <v>238</v>
      </c>
      <c r="B15" t="s">
        <v>134</v>
      </c>
      <c r="C15" s="1">
        <v>3376</v>
      </c>
    </row>
    <row r="16" spans="1:6" x14ac:dyDescent="0.25">
      <c r="A16" t="s">
        <v>237</v>
      </c>
      <c r="B16" t="s">
        <v>132</v>
      </c>
      <c r="C16" s="1">
        <v>8181</v>
      </c>
    </row>
    <row r="17" spans="1:3" x14ac:dyDescent="0.25">
      <c r="B17" s="5" t="s">
        <v>1031</v>
      </c>
      <c r="C17" s="4">
        <f>SUM(C11:C16)</f>
        <v>36399</v>
      </c>
    </row>
    <row r="18" spans="1:3" ht="30" x14ac:dyDescent="0.25">
      <c r="A18" s="5" t="s">
        <v>1032</v>
      </c>
      <c r="B18" s="23" t="s">
        <v>1033</v>
      </c>
      <c r="C18" s="4"/>
    </row>
    <row r="19" spans="1:3" x14ac:dyDescent="0.25">
      <c r="A19" t="s">
        <v>243</v>
      </c>
      <c r="B19" t="s">
        <v>143</v>
      </c>
      <c r="C19" s="1">
        <v>15235</v>
      </c>
    </row>
    <row r="20" spans="1:3" x14ac:dyDescent="0.25">
      <c r="A20" t="s">
        <v>262</v>
      </c>
      <c r="B20" t="s">
        <v>141</v>
      </c>
      <c r="C20" s="1">
        <v>10260</v>
      </c>
    </row>
    <row r="21" spans="1:3" x14ac:dyDescent="0.25">
      <c r="A21" t="s">
        <v>242</v>
      </c>
      <c r="B21" t="s">
        <v>140</v>
      </c>
      <c r="C21" s="1">
        <v>356568</v>
      </c>
    </row>
    <row r="22" spans="1:3" x14ac:dyDescent="0.25">
      <c r="A22" t="s">
        <v>331</v>
      </c>
      <c r="B22" t="s">
        <v>167</v>
      </c>
      <c r="C22" s="1">
        <v>111581</v>
      </c>
    </row>
    <row r="23" spans="1:3" x14ac:dyDescent="0.25">
      <c r="A23" t="s">
        <v>241</v>
      </c>
      <c r="B23" t="s">
        <v>139</v>
      </c>
      <c r="C23" s="1">
        <v>82569</v>
      </c>
    </row>
    <row r="24" spans="1:3" x14ac:dyDescent="0.25">
      <c r="A24" t="s">
        <v>240</v>
      </c>
      <c r="B24" t="s">
        <v>138</v>
      </c>
      <c r="C24" s="1">
        <v>278894</v>
      </c>
    </row>
    <row r="25" spans="1:3" x14ac:dyDescent="0.25">
      <c r="A25" t="s">
        <v>239</v>
      </c>
      <c r="B25" t="s">
        <v>137</v>
      </c>
      <c r="C25" s="1">
        <v>542735</v>
      </c>
    </row>
    <row r="26" spans="1:3" x14ac:dyDescent="0.25">
      <c r="A26" t="s">
        <v>273</v>
      </c>
      <c r="B26" t="s">
        <v>136</v>
      </c>
      <c r="C26" s="1">
        <v>9413</v>
      </c>
    </row>
    <row r="27" spans="1:3" x14ac:dyDescent="0.25">
      <c r="A27" t="s">
        <v>274</v>
      </c>
      <c r="B27" t="s">
        <v>135</v>
      </c>
      <c r="C27" s="1">
        <v>14117</v>
      </c>
    </row>
    <row r="28" spans="1:3" x14ac:dyDescent="0.25">
      <c r="A28" t="s">
        <v>332</v>
      </c>
      <c r="B28" t="s">
        <v>148</v>
      </c>
      <c r="C28" s="1">
        <v>41026</v>
      </c>
    </row>
    <row r="29" spans="1:3" x14ac:dyDescent="0.25">
      <c r="A29" t="s">
        <v>333</v>
      </c>
      <c r="B29" t="s">
        <v>135</v>
      </c>
      <c r="C29" s="1">
        <v>70639</v>
      </c>
    </row>
    <row r="30" spans="1:3" x14ac:dyDescent="0.25">
      <c r="A30" t="s">
        <v>238</v>
      </c>
      <c r="B30" t="s">
        <v>134</v>
      </c>
      <c r="C30" s="1">
        <v>194365</v>
      </c>
    </row>
    <row r="31" spans="1:3" x14ac:dyDescent="0.25">
      <c r="A31" t="s">
        <v>334</v>
      </c>
      <c r="B31" t="s">
        <v>147</v>
      </c>
      <c r="C31" s="1">
        <v>17534</v>
      </c>
    </row>
    <row r="32" spans="1:3" x14ac:dyDescent="0.25">
      <c r="A32" t="s">
        <v>275</v>
      </c>
      <c r="B32" t="s">
        <v>133</v>
      </c>
      <c r="C32" s="1">
        <v>3376</v>
      </c>
    </row>
    <row r="33" spans="1:3" x14ac:dyDescent="0.25">
      <c r="A33" t="s">
        <v>237</v>
      </c>
      <c r="B33" t="s">
        <v>132</v>
      </c>
      <c r="C33" s="1">
        <v>462734</v>
      </c>
    </row>
    <row r="34" spans="1:3" x14ac:dyDescent="0.25">
      <c r="A34" t="s">
        <v>249</v>
      </c>
      <c r="B34" t="s">
        <v>121</v>
      </c>
      <c r="C34" s="1">
        <v>40044</v>
      </c>
    </row>
    <row r="35" spans="1:3" x14ac:dyDescent="0.25">
      <c r="A35" t="s">
        <v>352</v>
      </c>
      <c r="B35" t="s">
        <v>157</v>
      </c>
      <c r="C35" s="1">
        <v>8339</v>
      </c>
    </row>
    <row r="36" spans="1:3" x14ac:dyDescent="0.25">
      <c r="A36" t="s">
        <v>236</v>
      </c>
      <c r="B36" t="s">
        <v>116</v>
      </c>
      <c r="C36" s="1">
        <v>3679</v>
      </c>
    </row>
    <row r="37" spans="1:3" x14ac:dyDescent="0.25">
      <c r="A37" t="s">
        <v>408</v>
      </c>
      <c r="B37" t="s">
        <v>170</v>
      </c>
      <c r="C37" s="1">
        <v>35000</v>
      </c>
    </row>
    <row r="38" spans="1:3" x14ac:dyDescent="0.25">
      <c r="A38" t="s">
        <v>550</v>
      </c>
      <c r="B38" t="s">
        <v>551</v>
      </c>
      <c r="C38" s="1">
        <v>3841571</v>
      </c>
    </row>
    <row r="39" spans="1:3" x14ac:dyDescent="0.25">
      <c r="A39" t="s">
        <v>640</v>
      </c>
      <c r="B39" t="s">
        <v>641</v>
      </c>
      <c r="C39" s="1">
        <v>5850</v>
      </c>
    </row>
    <row r="40" spans="1:3" x14ac:dyDescent="0.25">
      <c r="A40" t="s">
        <v>1034</v>
      </c>
      <c r="B40" t="s">
        <v>1035</v>
      </c>
      <c r="C40" s="1">
        <v>6000</v>
      </c>
    </row>
    <row r="41" spans="1:3" x14ac:dyDescent="0.25">
      <c r="A41" t="s">
        <v>1036</v>
      </c>
      <c r="B41" t="s">
        <v>1037</v>
      </c>
      <c r="C41" s="1">
        <v>25424</v>
      </c>
    </row>
    <row r="42" spans="1:3" x14ac:dyDescent="0.25">
      <c r="A42" t="s">
        <v>1038</v>
      </c>
      <c r="B42" t="s">
        <v>1039</v>
      </c>
      <c r="C42" s="1">
        <v>20597</v>
      </c>
    </row>
    <row r="43" spans="1:3" x14ac:dyDescent="0.25">
      <c r="A43" t="s">
        <v>1040</v>
      </c>
      <c r="B43" t="s">
        <v>1041</v>
      </c>
      <c r="C43" s="1">
        <v>607176</v>
      </c>
    </row>
    <row r="44" spans="1:3" x14ac:dyDescent="0.25">
      <c r="A44" t="s">
        <v>1042</v>
      </c>
      <c r="B44" t="s">
        <v>1043</v>
      </c>
      <c r="C44" s="1">
        <v>132600</v>
      </c>
    </row>
    <row r="45" spans="1:3" x14ac:dyDescent="0.25">
      <c r="A45" t="s">
        <v>1044</v>
      </c>
      <c r="B45" t="s">
        <v>1045</v>
      </c>
      <c r="C45" s="1">
        <v>41382</v>
      </c>
    </row>
    <row r="46" spans="1:3" x14ac:dyDescent="0.25">
      <c r="A46" t="s">
        <v>1046</v>
      </c>
      <c r="B46" t="s">
        <v>1047</v>
      </c>
      <c r="C46" s="1">
        <v>66000</v>
      </c>
    </row>
    <row r="47" spans="1:3" x14ac:dyDescent="0.25">
      <c r="A47" t="s">
        <v>929</v>
      </c>
      <c r="B47" t="s">
        <v>930</v>
      </c>
      <c r="C47" s="1">
        <v>0</v>
      </c>
    </row>
    <row r="48" spans="1:3" x14ac:dyDescent="0.25">
      <c r="A48" t="s">
        <v>1551</v>
      </c>
      <c r="B48" t="s">
        <v>1552</v>
      </c>
      <c r="C48" s="1">
        <v>300000</v>
      </c>
    </row>
    <row r="49" spans="1:3" x14ac:dyDescent="0.25">
      <c r="A49" t="s">
        <v>413</v>
      </c>
      <c r="B49" t="s">
        <v>170</v>
      </c>
      <c r="C49" s="1">
        <v>100</v>
      </c>
    </row>
    <row r="50" spans="1:3" x14ac:dyDescent="0.25">
      <c r="A50" t="s">
        <v>337</v>
      </c>
      <c r="B50" t="s">
        <v>131</v>
      </c>
      <c r="C50" s="1">
        <v>81000</v>
      </c>
    </row>
    <row r="51" spans="1:3" x14ac:dyDescent="0.25">
      <c r="B51" s="5" t="s">
        <v>1048</v>
      </c>
      <c r="C51" s="4">
        <f>SUM(C19:C50)</f>
        <v>7425808</v>
      </c>
    </row>
    <row r="52" spans="1:3" x14ac:dyDescent="0.25">
      <c r="A52" s="5" t="s">
        <v>1049</v>
      </c>
      <c r="B52" s="5" t="s">
        <v>1050</v>
      </c>
      <c r="C52" s="4"/>
    </row>
    <row r="53" spans="1:3" x14ac:dyDescent="0.25">
      <c r="A53" t="s">
        <v>272</v>
      </c>
      <c r="B53" t="s">
        <v>142</v>
      </c>
      <c r="C53" s="1">
        <v>13397</v>
      </c>
    </row>
    <row r="54" spans="1:3" x14ac:dyDescent="0.25">
      <c r="A54" t="s">
        <v>242</v>
      </c>
      <c r="B54" t="s">
        <v>140</v>
      </c>
      <c r="C54" s="1">
        <v>8698</v>
      </c>
    </row>
    <row r="55" spans="1:3" x14ac:dyDescent="0.25">
      <c r="A55" t="s">
        <v>241</v>
      </c>
      <c r="B55" t="s">
        <v>139</v>
      </c>
      <c r="C55" s="1">
        <v>6644</v>
      </c>
    </row>
    <row r="56" spans="1:3" x14ac:dyDescent="0.25">
      <c r="A56" t="s">
        <v>240</v>
      </c>
      <c r="B56" t="s">
        <v>138</v>
      </c>
      <c r="C56" s="1">
        <v>15232</v>
      </c>
    </row>
    <row r="57" spans="1:3" x14ac:dyDescent="0.25">
      <c r="A57" t="s">
        <v>239</v>
      </c>
      <c r="B57" t="s">
        <v>137</v>
      </c>
      <c r="C57" s="1">
        <v>26277</v>
      </c>
    </row>
    <row r="58" spans="1:3" x14ac:dyDescent="0.25">
      <c r="A58" t="s">
        <v>332</v>
      </c>
      <c r="B58" t="s">
        <v>148</v>
      </c>
      <c r="C58" s="1">
        <v>9736</v>
      </c>
    </row>
    <row r="59" spans="1:3" x14ac:dyDescent="0.25">
      <c r="A59" t="s">
        <v>333</v>
      </c>
      <c r="B59" t="s">
        <v>135</v>
      </c>
      <c r="C59" s="1">
        <v>16851</v>
      </c>
    </row>
    <row r="60" spans="1:3" x14ac:dyDescent="0.25">
      <c r="A60" t="s">
        <v>238</v>
      </c>
      <c r="B60" t="s">
        <v>134</v>
      </c>
      <c r="C60" s="1">
        <v>6820</v>
      </c>
    </row>
    <row r="61" spans="1:3" x14ac:dyDescent="0.25">
      <c r="A61" t="s">
        <v>334</v>
      </c>
      <c r="B61" t="s">
        <v>147</v>
      </c>
      <c r="C61" s="1">
        <v>3376</v>
      </c>
    </row>
    <row r="62" spans="1:3" x14ac:dyDescent="0.25">
      <c r="A62" t="s">
        <v>237</v>
      </c>
      <c r="B62" t="s">
        <v>132</v>
      </c>
      <c r="C62" s="1">
        <v>22344</v>
      </c>
    </row>
    <row r="63" spans="1:3" x14ac:dyDescent="0.25">
      <c r="A63" t="s">
        <v>249</v>
      </c>
      <c r="B63" t="s">
        <v>121</v>
      </c>
      <c r="C63" s="1">
        <v>9287</v>
      </c>
    </row>
    <row r="64" spans="1:3" x14ac:dyDescent="0.25">
      <c r="A64" t="s">
        <v>261</v>
      </c>
      <c r="B64" t="s">
        <v>163</v>
      </c>
      <c r="C64" s="1">
        <v>100</v>
      </c>
    </row>
    <row r="65" spans="1:3" x14ac:dyDescent="0.25">
      <c r="A65" t="s">
        <v>530</v>
      </c>
      <c r="B65" t="s">
        <v>131</v>
      </c>
      <c r="C65" s="1">
        <v>3000</v>
      </c>
    </row>
    <row r="66" spans="1:3" x14ac:dyDescent="0.25">
      <c r="B66" s="5" t="s">
        <v>1051</v>
      </c>
      <c r="C66" s="4">
        <f>SUM(C53:C65)</f>
        <v>141762</v>
      </c>
    </row>
    <row r="67" spans="1:3" x14ac:dyDescent="0.25">
      <c r="A67" s="5" t="s">
        <v>1052</v>
      </c>
      <c r="B67" s="5" t="s">
        <v>1053</v>
      </c>
      <c r="C67" s="4"/>
    </row>
    <row r="68" spans="1:3" x14ac:dyDescent="0.25">
      <c r="A68" t="s">
        <v>272</v>
      </c>
      <c r="B68" t="s">
        <v>142</v>
      </c>
      <c r="C68" s="1">
        <v>294722</v>
      </c>
    </row>
    <row r="69" spans="1:3" x14ac:dyDescent="0.25">
      <c r="A69" t="s">
        <v>262</v>
      </c>
      <c r="B69" t="s">
        <v>141</v>
      </c>
      <c r="C69" s="1">
        <v>30781</v>
      </c>
    </row>
    <row r="70" spans="1:3" x14ac:dyDescent="0.25">
      <c r="A70" t="s">
        <v>242</v>
      </c>
      <c r="B70" t="s">
        <v>140</v>
      </c>
      <c r="C70" s="1">
        <v>60878</v>
      </c>
    </row>
    <row r="71" spans="1:3" x14ac:dyDescent="0.25">
      <c r="A71" t="s">
        <v>241</v>
      </c>
      <c r="B71" t="s">
        <v>139</v>
      </c>
      <c r="C71" s="1">
        <v>139450</v>
      </c>
    </row>
    <row r="72" spans="1:3" x14ac:dyDescent="0.25">
      <c r="A72" t="s">
        <v>240</v>
      </c>
      <c r="B72" t="s">
        <v>138</v>
      </c>
      <c r="C72" s="1">
        <v>225143</v>
      </c>
    </row>
    <row r="73" spans="1:3" x14ac:dyDescent="0.25">
      <c r="A73" t="s">
        <v>239</v>
      </c>
      <c r="B73" t="s">
        <v>137</v>
      </c>
      <c r="C73" s="1">
        <v>377475</v>
      </c>
    </row>
    <row r="74" spans="1:3" x14ac:dyDescent="0.25">
      <c r="A74" t="s">
        <v>273</v>
      </c>
      <c r="B74" t="s">
        <v>136</v>
      </c>
      <c r="C74" s="1">
        <v>108537</v>
      </c>
    </row>
    <row r="75" spans="1:3" x14ac:dyDescent="0.25">
      <c r="A75" t="s">
        <v>274</v>
      </c>
      <c r="B75" t="s">
        <v>135</v>
      </c>
      <c r="C75" s="1">
        <v>145645</v>
      </c>
    </row>
    <row r="76" spans="1:3" x14ac:dyDescent="0.25">
      <c r="A76" t="s">
        <v>332</v>
      </c>
      <c r="B76" t="s">
        <v>148</v>
      </c>
      <c r="C76" s="1">
        <v>720608</v>
      </c>
    </row>
    <row r="77" spans="1:3" x14ac:dyDescent="0.25">
      <c r="A77" t="s">
        <v>333</v>
      </c>
      <c r="B77" t="s">
        <v>135</v>
      </c>
      <c r="C77" s="1">
        <v>1047768</v>
      </c>
    </row>
    <row r="78" spans="1:3" x14ac:dyDescent="0.25">
      <c r="A78" t="s">
        <v>238</v>
      </c>
      <c r="B78" t="s">
        <v>134</v>
      </c>
      <c r="C78" s="1">
        <v>109632</v>
      </c>
    </row>
    <row r="79" spans="1:3" x14ac:dyDescent="0.25">
      <c r="A79" t="s">
        <v>334</v>
      </c>
      <c r="B79" t="s">
        <v>147</v>
      </c>
      <c r="C79" s="1">
        <v>208790</v>
      </c>
    </row>
    <row r="80" spans="1:3" x14ac:dyDescent="0.25">
      <c r="A80" t="s">
        <v>275</v>
      </c>
      <c r="B80" t="s">
        <v>133</v>
      </c>
      <c r="C80" s="1">
        <v>30688</v>
      </c>
    </row>
    <row r="81" spans="1:3" x14ac:dyDescent="0.25">
      <c r="A81" t="s">
        <v>237</v>
      </c>
      <c r="B81" t="s">
        <v>132</v>
      </c>
      <c r="C81" s="1">
        <v>359335</v>
      </c>
    </row>
    <row r="82" spans="1:3" x14ac:dyDescent="0.25">
      <c r="A82" t="s">
        <v>249</v>
      </c>
      <c r="B82" t="s">
        <v>121</v>
      </c>
      <c r="C82" s="1">
        <v>612800</v>
      </c>
    </row>
    <row r="83" spans="1:3" x14ac:dyDescent="0.25">
      <c r="A83" t="s">
        <v>352</v>
      </c>
      <c r="B83" t="s">
        <v>157</v>
      </c>
      <c r="C83" s="1">
        <v>88292</v>
      </c>
    </row>
    <row r="84" spans="1:3" x14ac:dyDescent="0.25">
      <c r="A84" t="s">
        <v>236</v>
      </c>
      <c r="B84" t="s">
        <v>116</v>
      </c>
      <c r="C84" s="1">
        <v>1227</v>
      </c>
    </row>
    <row r="85" spans="1:3" x14ac:dyDescent="0.25">
      <c r="A85" t="s">
        <v>408</v>
      </c>
      <c r="B85" t="s">
        <v>170</v>
      </c>
      <c r="C85" s="1">
        <v>8000</v>
      </c>
    </row>
    <row r="86" spans="1:3" x14ac:dyDescent="0.25">
      <c r="A86" t="s">
        <v>254</v>
      </c>
      <c r="B86" t="s">
        <v>131</v>
      </c>
      <c r="C86" s="1">
        <v>1700</v>
      </c>
    </row>
    <row r="87" spans="1:3" x14ac:dyDescent="0.25">
      <c r="A87" t="s">
        <v>443</v>
      </c>
      <c r="B87" t="s">
        <v>444</v>
      </c>
      <c r="C87" s="1">
        <v>100</v>
      </c>
    </row>
    <row r="88" spans="1:3" x14ac:dyDescent="0.25">
      <c r="A88" t="s">
        <v>298</v>
      </c>
      <c r="B88" t="s">
        <v>113</v>
      </c>
      <c r="C88" s="1">
        <v>900</v>
      </c>
    </row>
    <row r="89" spans="1:3" x14ac:dyDescent="0.25">
      <c r="A89" t="s">
        <v>911</v>
      </c>
      <c r="B89" t="s">
        <v>912</v>
      </c>
      <c r="C89" s="1">
        <v>8700</v>
      </c>
    </row>
    <row r="90" spans="1:3" x14ac:dyDescent="0.25">
      <c r="A90" t="s">
        <v>1054</v>
      </c>
      <c r="B90" t="s">
        <v>1055</v>
      </c>
      <c r="C90" s="1">
        <v>15000</v>
      </c>
    </row>
    <row r="91" spans="1:3" x14ac:dyDescent="0.25">
      <c r="A91" t="s">
        <v>301</v>
      </c>
      <c r="B91" t="s">
        <v>112</v>
      </c>
      <c r="C91" s="1">
        <v>500</v>
      </c>
    </row>
    <row r="92" spans="1:3" x14ac:dyDescent="0.25">
      <c r="A92" t="s">
        <v>1056</v>
      </c>
      <c r="B92" t="s">
        <v>1057</v>
      </c>
      <c r="C92" s="1">
        <v>3000</v>
      </c>
    </row>
    <row r="93" spans="1:3" x14ac:dyDescent="0.25">
      <c r="A93" t="s">
        <v>1058</v>
      </c>
      <c r="B93" t="s">
        <v>1059</v>
      </c>
      <c r="C93" s="1">
        <v>401004</v>
      </c>
    </row>
    <row r="94" spans="1:3" x14ac:dyDescent="0.25">
      <c r="A94" t="s">
        <v>1060</v>
      </c>
      <c r="B94" t="s">
        <v>1061</v>
      </c>
      <c r="C94" s="1">
        <v>67300</v>
      </c>
    </row>
    <row r="95" spans="1:3" x14ac:dyDescent="0.25">
      <c r="B95" s="5" t="s">
        <v>1062</v>
      </c>
      <c r="C95" s="4">
        <f>SUM(C68:C94)</f>
        <v>5067975</v>
      </c>
    </row>
    <row r="96" spans="1:3" x14ac:dyDescent="0.25">
      <c r="A96" s="5" t="s">
        <v>1063</v>
      </c>
      <c r="B96" s="5" t="s">
        <v>1064</v>
      </c>
      <c r="C96" s="4"/>
    </row>
    <row r="97" spans="1:3" x14ac:dyDescent="0.25">
      <c r="A97" t="s">
        <v>243</v>
      </c>
      <c r="B97" t="s">
        <v>143</v>
      </c>
      <c r="C97" s="1">
        <v>15235</v>
      </c>
    </row>
    <row r="98" spans="1:3" x14ac:dyDescent="0.25">
      <c r="A98" t="s">
        <v>272</v>
      </c>
      <c r="B98" t="s">
        <v>142</v>
      </c>
      <c r="C98" s="1">
        <v>93776</v>
      </c>
    </row>
    <row r="99" spans="1:3" x14ac:dyDescent="0.25">
      <c r="A99" t="s">
        <v>241</v>
      </c>
      <c r="B99" t="s">
        <v>139</v>
      </c>
      <c r="C99" s="1">
        <v>28696</v>
      </c>
    </row>
    <row r="100" spans="1:3" x14ac:dyDescent="0.25">
      <c r="A100" t="s">
        <v>240</v>
      </c>
      <c r="B100" t="s">
        <v>138</v>
      </c>
      <c r="C100" s="1">
        <v>64132</v>
      </c>
    </row>
    <row r="101" spans="1:3" x14ac:dyDescent="0.25">
      <c r="A101" t="s">
        <v>239</v>
      </c>
      <c r="B101" t="s">
        <v>137</v>
      </c>
      <c r="C101" s="1">
        <v>100128</v>
      </c>
    </row>
    <row r="102" spans="1:3" x14ac:dyDescent="0.25">
      <c r="A102" t="s">
        <v>238</v>
      </c>
      <c r="B102" t="s">
        <v>134</v>
      </c>
      <c r="C102" s="1">
        <v>27590</v>
      </c>
    </row>
    <row r="103" spans="1:3" x14ac:dyDescent="0.25">
      <c r="A103" t="s">
        <v>237</v>
      </c>
      <c r="B103" t="s">
        <v>132</v>
      </c>
      <c r="C103" s="1">
        <v>95552</v>
      </c>
    </row>
    <row r="104" spans="1:3" x14ac:dyDescent="0.25">
      <c r="A104" t="s">
        <v>1065</v>
      </c>
      <c r="B104" t="s">
        <v>1066</v>
      </c>
      <c r="C104" s="1">
        <v>2000</v>
      </c>
    </row>
    <row r="105" spans="1:3" x14ac:dyDescent="0.25">
      <c r="A105" t="s">
        <v>1067</v>
      </c>
      <c r="B105" t="s">
        <v>1068</v>
      </c>
      <c r="C105" s="1">
        <v>3000</v>
      </c>
    </row>
    <row r="106" spans="1:3" x14ac:dyDescent="0.25">
      <c r="A106" t="s">
        <v>1069</v>
      </c>
      <c r="B106" t="s">
        <v>1070</v>
      </c>
      <c r="C106" s="1">
        <v>100</v>
      </c>
    </row>
    <row r="107" spans="1:3" x14ac:dyDescent="0.25">
      <c r="B107" s="5" t="s">
        <v>1071</v>
      </c>
      <c r="C107" s="4">
        <f>SUM(C97:C106)</f>
        <v>430209</v>
      </c>
    </row>
    <row r="108" spans="1:3" x14ac:dyDescent="0.25">
      <c r="A108" s="5" t="s">
        <v>1072</v>
      </c>
      <c r="B108" s="5" t="s">
        <v>1073</v>
      </c>
      <c r="C108" s="4"/>
    </row>
    <row r="109" spans="1:3" x14ac:dyDescent="0.25">
      <c r="A109" t="s">
        <v>1074</v>
      </c>
      <c r="B109" t="s">
        <v>1075</v>
      </c>
      <c r="C109" s="1">
        <v>130000</v>
      </c>
    </row>
    <row r="110" spans="1:3" x14ac:dyDescent="0.25">
      <c r="B110" s="5" t="s">
        <v>1076</v>
      </c>
      <c r="C110" s="4">
        <f>SUM(C109:C109)</f>
        <v>130000</v>
      </c>
    </row>
    <row r="111" spans="1:3" x14ac:dyDescent="0.25">
      <c r="A111" s="5" t="s">
        <v>1077</v>
      </c>
      <c r="B111" s="5" t="s">
        <v>1078</v>
      </c>
      <c r="C111" s="4"/>
    </row>
    <row r="112" spans="1:3" x14ac:dyDescent="0.25">
      <c r="A112" t="s">
        <v>272</v>
      </c>
      <c r="B112" t="s">
        <v>142</v>
      </c>
      <c r="C112" s="1">
        <v>13397</v>
      </c>
    </row>
    <row r="113" spans="1:3" x14ac:dyDescent="0.25">
      <c r="A113" t="s">
        <v>262</v>
      </c>
      <c r="B113" t="s">
        <v>141</v>
      </c>
      <c r="C113" s="1">
        <v>41042</v>
      </c>
    </row>
    <row r="114" spans="1:3" x14ac:dyDescent="0.25">
      <c r="A114" t="s">
        <v>241</v>
      </c>
      <c r="B114" t="s">
        <v>139</v>
      </c>
      <c r="C114" s="1">
        <v>13890</v>
      </c>
    </row>
    <row r="115" spans="1:3" x14ac:dyDescent="0.25">
      <c r="A115" t="s">
        <v>240</v>
      </c>
      <c r="B115" t="s">
        <v>138</v>
      </c>
      <c r="C115" s="1">
        <v>32640</v>
      </c>
    </row>
    <row r="116" spans="1:3" x14ac:dyDescent="0.25">
      <c r="A116" t="s">
        <v>239</v>
      </c>
      <c r="B116" t="s">
        <v>137</v>
      </c>
      <c r="C116" s="1">
        <v>54332</v>
      </c>
    </row>
    <row r="117" spans="1:3" x14ac:dyDescent="0.25">
      <c r="A117" t="s">
        <v>238</v>
      </c>
      <c r="B117" t="s">
        <v>134</v>
      </c>
      <c r="C117" s="1">
        <v>17084</v>
      </c>
    </row>
    <row r="118" spans="1:3" x14ac:dyDescent="0.25">
      <c r="A118" t="s">
        <v>237</v>
      </c>
      <c r="B118" t="s">
        <v>132</v>
      </c>
      <c r="C118" s="1">
        <v>50343</v>
      </c>
    </row>
    <row r="119" spans="1:3" x14ac:dyDescent="0.25">
      <c r="A119" t="s">
        <v>236</v>
      </c>
      <c r="B119" t="s">
        <v>116</v>
      </c>
      <c r="C119" s="1">
        <v>1227</v>
      </c>
    </row>
    <row r="120" spans="1:3" x14ac:dyDescent="0.25">
      <c r="A120" t="s">
        <v>1079</v>
      </c>
      <c r="B120" t="s">
        <v>1080</v>
      </c>
      <c r="C120" s="1">
        <v>12000</v>
      </c>
    </row>
    <row r="121" spans="1:3" x14ac:dyDescent="0.25">
      <c r="A121" t="s">
        <v>1081</v>
      </c>
      <c r="B121" t="s">
        <v>1082</v>
      </c>
      <c r="C121" s="1">
        <v>1660</v>
      </c>
    </row>
    <row r="122" spans="1:3" x14ac:dyDescent="0.25">
      <c r="A122" t="s">
        <v>1083</v>
      </c>
      <c r="B122" t="s">
        <v>1084</v>
      </c>
      <c r="C122" s="1">
        <v>4000</v>
      </c>
    </row>
    <row r="123" spans="1:3" x14ac:dyDescent="0.25">
      <c r="A123" t="s">
        <v>1085</v>
      </c>
      <c r="B123" t="s">
        <v>1086</v>
      </c>
      <c r="C123" s="1">
        <v>1200</v>
      </c>
    </row>
    <row r="124" spans="1:3" x14ac:dyDescent="0.25">
      <c r="A124" t="s">
        <v>1087</v>
      </c>
      <c r="B124" t="s">
        <v>1088</v>
      </c>
      <c r="C124" s="1">
        <v>85000</v>
      </c>
    </row>
    <row r="125" spans="1:3" x14ac:dyDescent="0.25">
      <c r="A125" t="s">
        <v>1089</v>
      </c>
      <c r="B125" t="s">
        <v>1090</v>
      </c>
      <c r="C125" s="1">
        <v>8000</v>
      </c>
    </row>
    <row r="126" spans="1:3" x14ac:dyDescent="0.25">
      <c r="A126" t="s">
        <v>1091</v>
      </c>
      <c r="B126" t="s">
        <v>1092</v>
      </c>
      <c r="C126" s="1">
        <v>10000</v>
      </c>
    </row>
    <row r="127" spans="1:3" x14ac:dyDescent="0.25">
      <c r="A127" t="s">
        <v>258</v>
      </c>
      <c r="B127" t="s">
        <v>192</v>
      </c>
      <c r="C127" s="1">
        <v>50</v>
      </c>
    </row>
    <row r="128" spans="1:3" x14ac:dyDescent="0.25">
      <c r="A128" t="s">
        <v>1093</v>
      </c>
      <c r="B128" t="s">
        <v>1094</v>
      </c>
      <c r="C128" s="1">
        <v>55000</v>
      </c>
    </row>
    <row r="129" spans="1:3" x14ac:dyDescent="0.25">
      <c r="A129" t="s">
        <v>1095</v>
      </c>
      <c r="B129" t="s">
        <v>1096</v>
      </c>
      <c r="C129" s="1">
        <v>3000</v>
      </c>
    </row>
    <row r="130" spans="1:3" x14ac:dyDescent="0.25">
      <c r="A130" t="s">
        <v>749</v>
      </c>
      <c r="B130" t="s">
        <v>171</v>
      </c>
      <c r="C130" s="1">
        <v>40000</v>
      </c>
    </row>
    <row r="131" spans="1:3" x14ac:dyDescent="0.25">
      <c r="B131" s="5" t="s">
        <v>1097</v>
      </c>
      <c r="C131" s="4">
        <f>SUM(C112:C130)</f>
        <v>443865</v>
      </c>
    </row>
    <row r="132" spans="1:3" x14ac:dyDescent="0.25">
      <c r="A132" s="5" t="s">
        <v>1098</v>
      </c>
      <c r="B132" s="5" t="s">
        <v>1099</v>
      </c>
      <c r="C132" s="4"/>
    </row>
    <row r="133" spans="1:3" x14ac:dyDescent="0.25">
      <c r="A133" t="s">
        <v>243</v>
      </c>
      <c r="B133" t="s">
        <v>143</v>
      </c>
      <c r="C133" s="1">
        <v>76173</v>
      </c>
    </row>
    <row r="134" spans="1:3" x14ac:dyDescent="0.25">
      <c r="A134" t="s">
        <v>272</v>
      </c>
      <c r="B134" t="s">
        <v>142</v>
      </c>
      <c r="C134" s="1">
        <v>26794</v>
      </c>
    </row>
    <row r="135" spans="1:3" x14ac:dyDescent="0.25">
      <c r="A135" t="s">
        <v>242</v>
      </c>
      <c r="B135" t="s">
        <v>140</v>
      </c>
      <c r="C135" s="1">
        <v>8698</v>
      </c>
    </row>
    <row r="136" spans="1:3" x14ac:dyDescent="0.25">
      <c r="A136" t="s">
        <v>241</v>
      </c>
      <c r="B136" t="s">
        <v>139</v>
      </c>
      <c r="C136" s="1">
        <v>33739</v>
      </c>
    </row>
    <row r="137" spans="1:3" x14ac:dyDescent="0.25">
      <c r="A137" t="s">
        <v>240</v>
      </c>
      <c r="B137" t="s">
        <v>138</v>
      </c>
      <c r="C137" s="1">
        <v>62787</v>
      </c>
    </row>
    <row r="138" spans="1:3" x14ac:dyDescent="0.25">
      <c r="A138" t="s">
        <v>239</v>
      </c>
      <c r="B138" t="s">
        <v>137</v>
      </c>
      <c r="C138" s="1">
        <v>101457</v>
      </c>
    </row>
    <row r="139" spans="1:3" x14ac:dyDescent="0.25">
      <c r="A139" t="s">
        <v>332</v>
      </c>
      <c r="B139" t="s">
        <v>148</v>
      </c>
      <c r="C139" s="1">
        <v>17579</v>
      </c>
    </row>
    <row r="140" spans="1:3" x14ac:dyDescent="0.25">
      <c r="A140" t="s">
        <v>333</v>
      </c>
      <c r="B140" t="s">
        <v>135</v>
      </c>
      <c r="C140" s="1">
        <v>22142</v>
      </c>
    </row>
    <row r="141" spans="1:3" x14ac:dyDescent="0.25">
      <c r="A141" t="s">
        <v>238</v>
      </c>
      <c r="B141" t="s">
        <v>134</v>
      </c>
      <c r="C141" s="1">
        <v>27659</v>
      </c>
    </row>
    <row r="142" spans="1:3" x14ac:dyDescent="0.25">
      <c r="A142" t="s">
        <v>334</v>
      </c>
      <c r="B142" t="s">
        <v>147</v>
      </c>
      <c r="C142" s="1">
        <v>3480</v>
      </c>
    </row>
    <row r="143" spans="1:3" x14ac:dyDescent="0.25">
      <c r="A143" t="s">
        <v>237</v>
      </c>
      <c r="B143" t="s">
        <v>132</v>
      </c>
      <c r="C143" s="1">
        <v>97799</v>
      </c>
    </row>
    <row r="144" spans="1:3" x14ac:dyDescent="0.25">
      <c r="A144" t="s">
        <v>249</v>
      </c>
      <c r="B144" t="s">
        <v>121</v>
      </c>
      <c r="C144" s="1">
        <v>13390</v>
      </c>
    </row>
    <row r="145" spans="1:3" x14ac:dyDescent="0.25">
      <c r="A145" t="s">
        <v>1100</v>
      </c>
      <c r="B145" t="s">
        <v>1101</v>
      </c>
      <c r="C145" s="1">
        <v>66057</v>
      </c>
    </row>
    <row r="146" spans="1:3" x14ac:dyDescent="0.25">
      <c r="B146" s="5" t="s">
        <v>1102</v>
      </c>
      <c r="C146" s="4">
        <f>SUM(C133:C145)</f>
        <v>557754</v>
      </c>
    </row>
    <row r="147" spans="1:3" x14ac:dyDescent="0.25">
      <c r="A147" s="5" t="s">
        <v>268</v>
      </c>
      <c r="B147" s="5" t="s">
        <v>146</v>
      </c>
      <c r="C147" s="4"/>
    </row>
    <row r="148" spans="1:3" x14ac:dyDescent="0.25">
      <c r="A148" t="s">
        <v>332</v>
      </c>
      <c r="B148" t="s">
        <v>148</v>
      </c>
      <c r="C148" s="1">
        <v>18953</v>
      </c>
    </row>
    <row r="149" spans="1:3" x14ac:dyDescent="0.25">
      <c r="A149" t="s">
        <v>333</v>
      </c>
      <c r="B149" t="s">
        <v>135</v>
      </c>
      <c r="C149" s="1">
        <v>29997</v>
      </c>
    </row>
    <row r="150" spans="1:3" x14ac:dyDescent="0.25">
      <c r="A150" t="s">
        <v>334</v>
      </c>
      <c r="B150" t="s">
        <v>147</v>
      </c>
      <c r="C150" s="1">
        <v>6751</v>
      </c>
    </row>
    <row r="151" spans="1:3" x14ac:dyDescent="0.25">
      <c r="A151" t="s">
        <v>249</v>
      </c>
      <c r="B151" t="s">
        <v>121</v>
      </c>
      <c r="C151" s="1">
        <v>17265</v>
      </c>
    </row>
    <row r="152" spans="1:3" x14ac:dyDescent="0.25">
      <c r="B152" s="5" t="s">
        <v>264</v>
      </c>
      <c r="C152" s="4">
        <f>SUM(C148:C151)</f>
        <v>72966</v>
      </c>
    </row>
    <row r="153" spans="1:3" x14ac:dyDescent="0.25">
      <c r="B153" s="5" t="s">
        <v>1103</v>
      </c>
      <c r="C153" s="4">
        <f>C17+C51+C66+C95+C107+C110+C131+C146+C152</f>
        <v>14306738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9"/>
  <sheetViews>
    <sheetView showGridLines="0" topLeftCell="A4" workbookViewId="0">
      <selection activeCell="B26" sqref="B26"/>
    </sheetView>
  </sheetViews>
  <sheetFormatPr baseColWidth="10" defaultRowHeight="15" x14ac:dyDescent="0.25"/>
  <cols>
    <col min="1" max="1" width="15.42578125" customWidth="1"/>
    <col min="2" max="2" width="46.425781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5" t="s">
        <v>1104</v>
      </c>
      <c r="B9" s="5" t="s">
        <v>1105</v>
      </c>
      <c r="C9" s="4"/>
    </row>
    <row r="10" spans="1:6" x14ac:dyDescent="0.25">
      <c r="A10" s="5" t="s">
        <v>1106</v>
      </c>
      <c r="B10" s="5" t="s">
        <v>1107</v>
      </c>
      <c r="C10" s="4"/>
    </row>
    <row r="11" spans="1:6" x14ac:dyDescent="0.25">
      <c r="A11" t="s">
        <v>272</v>
      </c>
      <c r="B11" t="s">
        <v>142</v>
      </c>
      <c r="C11" s="1">
        <v>26794</v>
      </c>
    </row>
    <row r="12" spans="1:6" x14ac:dyDescent="0.25">
      <c r="A12" t="s">
        <v>262</v>
      </c>
      <c r="B12" t="s">
        <v>141</v>
      </c>
      <c r="C12" s="1">
        <v>41042</v>
      </c>
    </row>
    <row r="13" spans="1:6" x14ac:dyDescent="0.25">
      <c r="A13" t="s">
        <v>242</v>
      </c>
      <c r="B13" t="s">
        <v>140</v>
      </c>
      <c r="C13" s="1">
        <v>26091</v>
      </c>
    </row>
    <row r="14" spans="1:6" x14ac:dyDescent="0.25">
      <c r="A14" t="s">
        <v>241</v>
      </c>
      <c r="B14" t="s">
        <v>139</v>
      </c>
      <c r="C14" s="1">
        <v>27010</v>
      </c>
    </row>
    <row r="15" spans="1:6" x14ac:dyDescent="0.25">
      <c r="A15" t="s">
        <v>240</v>
      </c>
      <c r="B15" t="s">
        <v>138</v>
      </c>
      <c r="C15" s="1">
        <v>56937</v>
      </c>
    </row>
    <row r="16" spans="1:6" x14ac:dyDescent="0.25">
      <c r="A16" t="s">
        <v>239</v>
      </c>
      <c r="B16" t="s">
        <v>137</v>
      </c>
      <c r="C16" s="1">
        <v>101135</v>
      </c>
    </row>
    <row r="17" spans="1:3" x14ac:dyDescent="0.25">
      <c r="A17" t="s">
        <v>273</v>
      </c>
      <c r="B17" t="s">
        <v>136</v>
      </c>
      <c r="C17" s="1">
        <v>11386</v>
      </c>
    </row>
    <row r="18" spans="1:3" x14ac:dyDescent="0.25">
      <c r="A18" t="s">
        <v>274</v>
      </c>
      <c r="B18" t="s">
        <v>135</v>
      </c>
      <c r="C18" s="1">
        <v>15769</v>
      </c>
    </row>
    <row r="19" spans="1:3" x14ac:dyDescent="0.25">
      <c r="A19" t="s">
        <v>332</v>
      </c>
      <c r="B19" t="s">
        <v>148</v>
      </c>
      <c r="C19" s="1">
        <v>49292</v>
      </c>
    </row>
    <row r="20" spans="1:3" x14ac:dyDescent="0.25">
      <c r="A20" t="s">
        <v>333</v>
      </c>
      <c r="B20" t="s">
        <v>135</v>
      </c>
      <c r="C20" s="1">
        <v>64731</v>
      </c>
    </row>
    <row r="21" spans="1:3" x14ac:dyDescent="0.25">
      <c r="A21" t="s">
        <v>238</v>
      </c>
      <c r="B21" t="s">
        <v>134</v>
      </c>
      <c r="C21" s="1">
        <v>30654</v>
      </c>
    </row>
    <row r="22" spans="1:3" x14ac:dyDescent="0.25">
      <c r="A22" t="s">
        <v>334</v>
      </c>
      <c r="B22" t="s">
        <v>147</v>
      </c>
      <c r="C22" s="1">
        <v>13640</v>
      </c>
    </row>
    <row r="23" spans="1:3" x14ac:dyDescent="0.25">
      <c r="A23" t="s">
        <v>275</v>
      </c>
      <c r="B23" t="s">
        <v>133</v>
      </c>
      <c r="C23" s="1">
        <v>3411</v>
      </c>
    </row>
    <row r="24" spans="1:3" x14ac:dyDescent="0.25">
      <c r="A24" t="s">
        <v>237</v>
      </c>
      <c r="B24" t="s">
        <v>132</v>
      </c>
      <c r="C24" s="1">
        <v>89784</v>
      </c>
    </row>
    <row r="25" spans="1:3" x14ac:dyDescent="0.25">
      <c r="A25" t="s">
        <v>249</v>
      </c>
      <c r="B25" t="s">
        <v>121</v>
      </c>
      <c r="C25" s="1">
        <v>39568</v>
      </c>
    </row>
    <row r="26" spans="1:3" x14ac:dyDescent="0.25">
      <c r="A26" t="s">
        <v>352</v>
      </c>
      <c r="B26" t="s">
        <v>157</v>
      </c>
      <c r="C26" s="1">
        <v>9473</v>
      </c>
    </row>
    <row r="27" spans="1:3" x14ac:dyDescent="0.25">
      <c r="A27" t="s">
        <v>433</v>
      </c>
      <c r="B27" t="s">
        <v>434</v>
      </c>
      <c r="C27" s="1">
        <v>5000</v>
      </c>
    </row>
    <row r="28" spans="1:3" x14ac:dyDescent="0.25">
      <c r="A28" t="s">
        <v>408</v>
      </c>
      <c r="B28" t="s">
        <v>170</v>
      </c>
      <c r="C28" s="1">
        <v>10000</v>
      </c>
    </row>
    <row r="29" spans="1:3" x14ac:dyDescent="0.25">
      <c r="A29" t="s">
        <v>254</v>
      </c>
      <c r="B29" t="s">
        <v>131</v>
      </c>
      <c r="C29" s="1">
        <v>6500</v>
      </c>
    </row>
    <row r="30" spans="1:3" x14ac:dyDescent="0.25">
      <c r="A30" t="s">
        <v>303</v>
      </c>
      <c r="B30" t="s">
        <v>304</v>
      </c>
      <c r="C30" s="1">
        <v>5000</v>
      </c>
    </row>
    <row r="31" spans="1:3" x14ac:dyDescent="0.25">
      <c r="A31" t="s">
        <v>974</v>
      </c>
      <c r="B31" t="s">
        <v>975</v>
      </c>
      <c r="C31" s="1">
        <v>41000</v>
      </c>
    </row>
    <row r="32" spans="1:3" x14ac:dyDescent="0.25">
      <c r="A32" t="s">
        <v>1108</v>
      </c>
      <c r="B32" t="s">
        <v>1109</v>
      </c>
      <c r="C32" s="1">
        <v>65000</v>
      </c>
    </row>
    <row r="33" spans="1:3" x14ac:dyDescent="0.25">
      <c r="A33" t="s">
        <v>1110</v>
      </c>
      <c r="B33" t="s">
        <v>1111</v>
      </c>
      <c r="C33" s="1">
        <v>90000</v>
      </c>
    </row>
    <row r="34" spans="1:3" x14ac:dyDescent="0.25">
      <c r="A34" t="s">
        <v>1112</v>
      </c>
      <c r="B34" t="s">
        <v>1113</v>
      </c>
      <c r="C34" s="1">
        <v>40000</v>
      </c>
    </row>
    <row r="35" spans="1:3" x14ac:dyDescent="0.25">
      <c r="A35" t="s">
        <v>1114</v>
      </c>
      <c r="B35" t="s">
        <v>1115</v>
      </c>
      <c r="C35" s="1">
        <v>55000</v>
      </c>
    </row>
    <row r="36" spans="1:3" x14ac:dyDescent="0.25">
      <c r="A36" t="s">
        <v>257</v>
      </c>
      <c r="B36" t="s">
        <v>188</v>
      </c>
      <c r="C36" s="1">
        <v>23050</v>
      </c>
    </row>
    <row r="37" spans="1:3" x14ac:dyDescent="0.25">
      <c r="A37" t="s">
        <v>1116</v>
      </c>
      <c r="B37" t="s">
        <v>1117</v>
      </c>
      <c r="C37" s="1">
        <v>50000</v>
      </c>
    </row>
    <row r="38" spans="1:3" x14ac:dyDescent="0.25">
      <c r="B38" s="5" t="s">
        <v>1118</v>
      </c>
      <c r="C38" s="4">
        <f>SUM(C11:C37)</f>
        <v>997267</v>
      </c>
    </row>
    <row r="39" spans="1:3" x14ac:dyDescent="0.25">
      <c r="A39" s="5" t="s">
        <v>1119</v>
      </c>
      <c r="B39" s="5" t="s">
        <v>1120</v>
      </c>
      <c r="C39" s="4"/>
    </row>
    <row r="40" spans="1:3" x14ac:dyDescent="0.25">
      <c r="A40" t="s">
        <v>303</v>
      </c>
      <c r="B40" t="s">
        <v>304</v>
      </c>
      <c r="C40" s="1">
        <v>2000</v>
      </c>
    </row>
    <row r="41" spans="1:3" x14ac:dyDescent="0.25">
      <c r="A41" t="s">
        <v>1121</v>
      </c>
      <c r="B41" t="s">
        <v>1122</v>
      </c>
      <c r="C41" s="1">
        <v>96003</v>
      </c>
    </row>
    <row r="42" spans="1:3" x14ac:dyDescent="0.25">
      <c r="A42" t="s">
        <v>257</v>
      </c>
      <c r="B42" t="s">
        <v>188</v>
      </c>
      <c r="C42" s="1">
        <v>5700</v>
      </c>
    </row>
    <row r="43" spans="1:3" x14ac:dyDescent="0.25">
      <c r="B43" s="5" t="s">
        <v>1123</v>
      </c>
      <c r="C43" s="4">
        <f>SUM(C40:C42)</f>
        <v>103703</v>
      </c>
    </row>
    <row r="44" spans="1:3" x14ac:dyDescent="0.25">
      <c r="A44" s="5" t="s">
        <v>1124</v>
      </c>
      <c r="B44" s="5" t="s">
        <v>1125</v>
      </c>
      <c r="C44" s="4"/>
    </row>
    <row r="45" spans="1:3" x14ac:dyDescent="0.25">
      <c r="A45" t="s">
        <v>332</v>
      </c>
      <c r="B45" t="s">
        <v>148</v>
      </c>
      <c r="C45" s="1">
        <v>23146</v>
      </c>
    </row>
    <row r="46" spans="1:3" x14ac:dyDescent="0.25">
      <c r="A46" t="s">
        <v>333</v>
      </c>
      <c r="B46" t="s">
        <v>135</v>
      </c>
      <c r="C46" s="1">
        <v>32366</v>
      </c>
    </row>
    <row r="47" spans="1:3" x14ac:dyDescent="0.25">
      <c r="A47" t="s">
        <v>334</v>
      </c>
      <c r="B47" t="s">
        <v>147</v>
      </c>
      <c r="C47" s="1">
        <v>6820</v>
      </c>
    </row>
    <row r="48" spans="1:3" x14ac:dyDescent="0.25">
      <c r="A48" t="s">
        <v>249</v>
      </c>
      <c r="B48" t="s">
        <v>121</v>
      </c>
      <c r="C48" s="1">
        <v>19320</v>
      </c>
    </row>
    <row r="49" spans="1:3" x14ac:dyDescent="0.25">
      <c r="A49" t="s">
        <v>433</v>
      </c>
      <c r="B49" t="s">
        <v>434</v>
      </c>
      <c r="C49" s="1">
        <v>1000</v>
      </c>
    </row>
    <row r="50" spans="1:3" x14ac:dyDescent="0.25">
      <c r="A50" t="s">
        <v>303</v>
      </c>
      <c r="B50" t="s">
        <v>304</v>
      </c>
      <c r="C50" s="1">
        <v>60000</v>
      </c>
    </row>
    <row r="51" spans="1:3" x14ac:dyDescent="0.25">
      <c r="A51" t="s">
        <v>1126</v>
      </c>
      <c r="B51" t="s">
        <v>1127</v>
      </c>
      <c r="C51" s="1">
        <v>28000</v>
      </c>
    </row>
    <row r="52" spans="1:3" x14ac:dyDescent="0.25">
      <c r="A52" t="s">
        <v>233</v>
      </c>
      <c r="B52" t="s">
        <v>232</v>
      </c>
      <c r="C52" s="1">
        <v>16335</v>
      </c>
    </row>
    <row r="53" spans="1:3" x14ac:dyDescent="0.25">
      <c r="A53" t="s">
        <v>1128</v>
      </c>
      <c r="B53" t="s">
        <v>1129</v>
      </c>
      <c r="C53" s="1">
        <v>30000</v>
      </c>
    </row>
    <row r="54" spans="1:3" x14ac:dyDescent="0.25">
      <c r="A54" t="s">
        <v>257</v>
      </c>
      <c r="B54" t="s">
        <v>188</v>
      </c>
      <c r="C54" s="1">
        <v>35000</v>
      </c>
    </row>
    <row r="55" spans="1:3" x14ac:dyDescent="0.25">
      <c r="B55" s="5" t="s">
        <v>1130</v>
      </c>
      <c r="C55" s="4">
        <f>SUM(C45:C54)</f>
        <v>251987</v>
      </c>
    </row>
    <row r="56" spans="1:3" x14ac:dyDescent="0.25">
      <c r="A56" s="5" t="s">
        <v>1131</v>
      </c>
      <c r="B56" s="5" t="s">
        <v>1132</v>
      </c>
      <c r="C56" s="4"/>
    </row>
    <row r="57" spans="1:3" x14ac:dyDescent="0.25">
      <c r="A57" t="s">
        <v>408</v>
      </c>
      <c r="B57" t="s">
        <v>170</v>
      </c>
      <c r="C57" s="1">
        <v>5000</v>
      </c>
    </row>
    <row r="58" spans="1:3" x14ac:dyDescent="0.25">
      <c r="A58" t="s">
        <v>254</v>
      </c>
      <c r="B58" t="s">
        <v>131</v>
      </c>
      <c r="C58" s="1">
        <v>5000</v>
      </c>
    </row>
    <row r="59" spans="1:3" x14ac:dyDescent="0.25">
      <c r="A59" t="s">
        <v>1133</v>
      </c>
      <c r="B59" t="s">
        <v>1134</v>
      </c>
      <c r="C59" s="1">
        <v>4500</v>
      </c>
    </row>
    <row r="60" spans="1:3" x14ac:dyDescent="0.25">
      <c r="B60" s="5" t="s">
        <v>1135</v>
      </c>
      <c r="C60" s="4">
        <f>SUM(C57:C59)</f>
        <v>14500</v>
      </c>
    </row>
    <row r="61" spans="1:3" x14ac:dyDescent="0.25">
      <c r="A61" s="5" t="s">
        <v>268</v>
      </c>
      <c r="B61" s="5" t="s">
        <v>146</v>
      </c>
      <c r="C61" s="4"/>
    </row>
    <row r="62" spans="1:3" x14ac:dyDescent="0.25">
      <c r="A62" t="s">
        <v>242</v>
      </c>
      <c r="B62" t="s">
        <v>140</v>
      </c>
      <c r="C62" s="1">
        <v>17394</v>
      </c>
    </row>
    <row r="63" spans="1:3" x14ac:dyDescent="0.25">
      <c r="A63" t="s">
        <v>241</v>
      </c>
      <c r="B63" t="s">
        <v>139</v>
      </c>
      <c r="C63" s="1">
        <v>3899</v>
      </c>
    </row>
    <row r="64" spans="1:3" x14ac:dyDescent="0.25">
      <c r="A64" t="s">
        <v>240</v>
      </c>
      <c r="B64" t="s">
        <v>138</v>
      </c>
      <c r="C64" s="1">
        <v>11148</v>
      </c>
    </row>
    <row r="65" spans="1:3" x14ac:dyDescent="0.25">
      <c r="A65" t="s">
        <v>239</v>
      </c>
      <c r="B65" t="s">
        <v>137</v>
      </c>
      <c r="C65" s="1">
        <v>21115</v>
      </c>
    </row>
    <row r="66" spans="1:3" x14ac:dyDescent="0.25">
      <c r="A66" t="s">
        <v>238</v>
      </c>
      <c r="B66" t="s">
        <v>134</v>
      </c>
      <c r="C66" s="1">
        <v>6751</v>
      </c>
    </row>
    <row r="67" spans="1:3" x14ac:dyDescent="0.25">
      <c r="A67" t="s">
        <v>237</v>
      </c>
      <c r="B67" t="s">
        <v>132</v>
      </c>
      <c r="C67" s="1">
        <v>17486</v>
      </c>
    </row>
    <row r="68" spans="1:3" x14ac:dyDescent="0.25">
      <c r="B68" s="5" t="s">
        <v>264</v>
      </c>
      <c r="C68" s="4">
        <f>SUM(C62:C67)</f>
        <v>77793</v>
      </c>
    </row>
    <row r="69" spans="1:3" x14ac:dyDescent="0.25">
      <c r="B69" s="5" t="s">
        <v>1136</v>
      </c>
      <c r="C69" s="4">
        <f>C38+C43+C55+C60+C68</f>
        <v>1445250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0"/>
  <sheetViews>
    <sheetView showGridLines="0" workbookViewId="0">
      <selection activeCell="B19" sqref="B19"/>
    </sheetView>
  </sheetViews>
  <sheetFormatPr baseColWidth="10" defaultRowHeight="15" x14ac:dyDescent="0.25"/>
  <cols>
    <col min="1" max="1" width="15.140625" customWidth="1"/>
    <col min="2" max="2" width="46.2851562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5" t="s">
        <v>1137</v>
      </c>
      <c r="B9" s="5" t="s">
        <v>1138</v>
      </c>
      <c r="C9" s="4"/>
    </row>
    <row r="10" spans="1:6" x14ac:dyDescent="0.25">
      <c r="A10" s="5" t="s">
        <v>1139</v>
      </c>
      <c r="B10" s="5" t="s">
        <v>1140</v>
      </c>
      <c r="C10" s="4"/>
    </row>
    <row r="11" spans="1:6" x14ac:dyDescent="0.25">
      <c r="A11" t="s">
        <v>243</v>
      </c>
      <c r="B11" t="s">
        <v>143</v>
      </c>
      <c r="C11" s="1">
        <v>15235</v>
      </c>
    </row>
    <row r="12" spans="1:6" x14ac:dyDescent="0.25">
      <c r="A12" t="s">
        <v>241</v>
      </c>
      <c r="B12" t="s">
        <v>139</v>
      </c>
      <c r="C12" s="1">
        <v>6447</v>
      </c>
    </row>
    <row r="13" spans="1:6" x14ac:dyDescent="0.25">
      <c r="A13" t="s">
        <v>240</v>
      </c>
      <c r="B13" t="s">
        <v>138</v>
      </c>
      <c r="C13" s="1">
        <v>11565</v>
      </c>
    </row>
    <row r="14" spans="1:6" x14ac:dyDescent="0.25">
      <c r="A14" t="s">
        <v>239</v>
      </c>
      <c r="B14" t="s">
        <v>137</v>
      </c>
      <c r="C14" s="1">
        <v>18256</v>
      </c>
    </row>
    <row r="15" spans="1:6" x14ac:dyDescent="0.25">
      <c r="A15" t="s">
        <v>238</v>
      </c>
      <c r="B15" t="s">
        <v>134</v>
      </c>
      <c r="C15" s="1">
        <v>3480</v>
      </c>
    </row>
    <row r="16" spans="1:6" x14ac:dyDescent="0.25">
      <c r="A16" t="s">
        <v>237</v>
      </c>
      <c r="B16" t="s">
        <v>132</v>
      </c>
      <c r="C16" s="1">
        <v>15941</v>
      </c>
    </row>
    <row r="17" spans="1:3" x14ac:dyDescent="0.25">
      <c r="A17" t="s">
        <v>959</v>
      </c>
      <c r="B17" t="s">
        <v>960</v>
      </c>
      <c r="C17" s="1">
        <v>10000</v>
      </c>
    </row>
    <row r="18" spans="1:3" x14ac:dyDescent="0.25">
      <c r="B18" s="5" t="s">
        <v>1141</v>
      </c>
      <c r="C18" s="4">
        <f>SUM(C11:C17)</f>
        <v>80924</v>
      </c>
    </row>
    <row r="19" spans="1:3" ht="30" x14ac:dyDescent="0.25">
      <c r="A19" s="5" t="s">
        <v>1142</v>
      </c>
      <c r="B19" s="23" t="s">
        <v>1143</v>
      </c>
      <c r="C19" s="4"/>
    </row>
    <row r="20" spans="1:3" x14ac:dyDescent="0.25">
      <c r="A20" t="s">
        <v>243</v>
      </c>
      <c r="B20" t="s">
        <v>143</v>
      </c>
      <c r="C20" s="1">
        <v>15235</v>
      </c>
    </row>
    <row r="21" spans="1:3" x14ac:dyDescent="0.25">
      <c r="A21" t="s">
        <v>272</v>
      </c>
      <c r="B21" t="s">
        <v>142</v>
      </c>
      <c r="C21" s="1">
        <v>13397</v>
      </c>
    </row>
    <row r="22" spans="1:3" x14ac:dyDescent="0.25">
      <c r="A22" t="s">
        <v>242</v>
      </c>
      <c r="B22" t="s">
        <v>140</v>
      </c>
      <c r="C22" s="1">
        <v>26091</v>
      </c>
    </row>
    <row r="23" spans="1:3" x14ac:dyDescent="0.25">
      <c r="A23" t="s">
        <v>331</v>
      </c>
      <c r="B23" t="s">
        <v>167</v>
      </c>
      <c r="C23" s="1">
        <v>7971</v>
      </c>
    </row>
    <row r="24" spans="1:3" x14ac:dyDescent="0.25">
      <c r="A24" t="s">
        <v>241</v>
      </c>
      <c r="B24" t="s">
        <v>139</v>
      </c>
      <c r="C24" s="1">
        <v>18595</v>
      </c>
    </row>
    <row r="25" spans="1:3" x14ac:dyDescent="0.25">
      <c r="A25" t="s">
        <v>240</v>
      </c>
      <c r="B25" t="s">
        <v>138</v>
      </c>
      <c r="C25" s="1">
        <v>35445</v>
      </c>
    </row>
    <row r="26" spans="1:3" x14ac:dyDescent="0.25">
      <c r="A26" t="s">
        <v>239</v>
      </c>
      <c r="B26" t="s">
        <v>137</v>
      </c>
      <c r="C26" s="1">
        <v>63015</v>
      </c>
    </row>
    <row r="27" spans="1:3" x14ac:dyDescent="0.25">
      <c r="A27" t="s">
        <v>332</v>
      </c>
      <c r="B27" t="s">
        <v>148</v>
      </c>
      <c r="C27" s="1">
        <v>9997</v>
      </c>
    </row>
    <row r="28" spans="1:3" x14ac:dyDescent="0.25">
      <c r="A28" t="s">
        <v>333</v>
      </c>
      <c r="B28" t="s">
        <v>135</v>
      </c>
      <c r="C28" s="1">
        <v>14585</v>
      </c>
    </row>
    <row r="29" spans="1:3" x14ac:dyDescent="0.25">
      <c r="A29" t="s">
        <v>238</v>
      </c>
      <c r="B29" t="s">
        <v>134</v>
      </c>
      <c r="C29" s="1">
        <v>20556</v>
      </c>
    </row>
    <row r="30" spans="1:3" x14ac:dyDescent="0.25">
      <c r="A30" t="s">
        <v>334</v>
      </c>
      <c r="B30" t="s">
        <v>147</v>
      </c>
      <c r="C30" s="1">
        <v>3376</v>
      </c>
    </row>
    <row r="31" spans="1:3" x14ac:dyDescent="0.25">
      <c r="A31" t="s">
        <v>237</v>
      </c>
      <c r="B31" t="s">
        <v>132</v>
      </c>
      <c r="C31" s="1">
        <v>58077</v>
      </c>
    </row>
    <row r="32" spans="1:3" x14ac:dyDescent="0.25">
      <c r="A32" t="s">
        <v>249</v>
      </c>
      <c r="B32" t="s">
        <v>121</v>
      </c>
      <c r="C32" s="1">
        <v>8665</v>
      </c>
    </row>
    <row r="33" spans="1:3" x14ac:dyDescent="0.25">
      <c r="A33" t="s">
        <v>406</v>
      </c>
      <c r="B33" t="s">
        <v>407</v>
      </c>
      <c r="C33" s="1">
        <v>32090</v>
      </c>
    </row>
    <row r="34" spans="1:3" x14ac:dyDescent="0.25">
      <c r="A34" t="s">
        <v>254</v>
      </c>
      <c r="B34" t="s">
        <v>131</v>
      </c>
      <c r="C34" s="1">
        <v>1000</v>
      </c>
    </row>
    <row r="35" spans="1:3" x14ac:dyDescent="0.25">
      <c r="A35" t="s">
        <v>1144</v>
      </c>
      <c r="B35" t="s">
        <v>1145</v>
      </c>
      <c r="C35" s="1">
        <v>25000</v>
      </c>
    </row>
    <row r="36" spans="1:3" x14ac:dyDescent="0.25">
      <c r="A36" t="s">
        <v>233</v>
      </c>
      <c r="B36" t="s">
        <v>232</v>
      </c>
      <c r="C36" s="1">
        <v>50000</v>
      </c>
    </row>
    <row r="37" spans="1:3" x14ac:dyDescent="0.25">
      <c r="A37" t="s">
        <v>1146</v>
      </c>
      <c r="B37" t="s">
        <v>1147</v>
      </c>
      <c r="C37" s="1">
        <v>30000</v>
      </c>
    </row>
    <row r="38" spans="1:3" x14ac:dyDescent="0.25">
      <c r="A38" t="s">
        <v>1148</v>
      </c>
      <c r="B38" t="s">
        <v>1149</v>
      </c>
      <c r="C38" s="1">
        <v>221300</v>
      </c>
    </row>
    <row r="39" spans="1:3" x14ac:dyDescent="0.25">
      <c r="A39" t="s">
        <v>1150</v>
      </c>
      <c r="B39" t="s">
        <v>1151</v>
      </c>
      <c r="C39" s="1">
        <v>95000</v>
      </c>
    </row>
    <row r="40" spans="1:3" x14ac:dyDescent="0.25">
      <c r="A40" t="s">
        <v>923</v>
      </c>
      <c r="B40" t="s">
        <v>218</v>
      </c>
      <c r="C40" s="1">
        <v>18000</v>
      </c>
    </row>
    <row r="41" spans="1:3" x14ac:dyDescent="0.25">
      <c r="A41" t="s">
        <v>413</v>
      </c>
      <c r="B41" t="s">
        <v>170</v>
      </c>
      <c r="C41" s="1">
        <v>150000</v>
      </c>
    </row>
    <row r="42" spans="1:3" x14ac:dyDescent="0.25">
      <c r="A42" t="s">
        <v>337</v>
      </c>
      <c r="B42" t="s">
        <v>131</v>
      </c>
      <c r="C42" s="1">
        <v>9280</v>
      </c>
    </row>
    <row r="43" spans="1:3" x14ac:dyDescent="0.25">
      <c r="A43" t="s">
        <v>1152</v>
      </c>
      <c r="B43" t="s">
        <v>1151</v>
      </c>
      <c r="C43" s="1">
        <v>1069938</v>
      </c>
    </row>
    <row r="44" spans="1:3" x14ac:dyDescent="0.25">
      <c r="B44" s="5" t="s">
        <v>1153</v>
      </c>
      <c r="C44" s="4">
        <f>SUM(C20:C43)</f>
        <v>1996613</v>
      </c>
    </row>
    <row r="45" spans="1:3" x14ac:dyDescent="0.25">
      <c r="A45" s="5" t="s">
        <v>268</v>
      </c>
      <c r="B45" s="5" t="s">
        <v>146</v>
      </c>
      <c r="C45" s="4"/>
    </row>
    <row r="46" spans="1:3" x14ac:dyDescent="0.25">
      <c r="A46" t="s">
        <v>501</v>
      </c>
      <c r="B46" t="s">
        <v>136</v>
      </c>
      <c r="C46" s="1">
        <v>17976</v>
      </c>
    </row>
    <row r="47" spans="1:3" x14ac:dyDescent="0.25">
      <c r="A47" t="s">
        <v>502</v>
      </c>
      <c r="B47" t="s">
        <v>135</v>
      </c>
      <c r="C47" s="1">
        <v>32957</v>
      </c>
    </row>
    <row r="48" spans="1:3" x14ac:dyDescent="0.25">
      <c r="A48" t="s">
        <v>249</v>
      </c>
      <c r="B48" t="s">
        <v>121</v>
      </c>
      <c r="C48" s="1">
        <v>1933</v>
      </c>
    </row>
    <row r="49" spans="2:3" x14ac:dyDescent="0.25">
      <c r="B49" s="5" t="s">
        <v>264</v>
      </c>
      <c r="C49" s="4">
        <f>SUM(C46:C48)</f>
        <v>52866</v>
      </c>
    </row>
    <row r="50" spans="2:3" x14ac:dyDescent="0.25">
      <c r="B50" s="5" t="s">
        <v>1154</v>
      </c>
      <c r="C50" s="4">
        <f>C18+C44+C49</f>
        <v>2130403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91"/>
  <sheetViews>
    <sheetView showGridLines="0" workbookViewId="0">
      <selection activeCell="B167" sqref="B167"/>
    </sheetView>
  </sheetViews>
  <sheetFormatPr baseColWidth="10" defaultRowHeight="15" x14ac:dyDescent="0.25"/>
  <cols>
    <col min="1" max="1" width="15.5703125" customWidth="1"/>
    <col min="2" max="2" width="53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5" t="s">
        <v>1155</v>
      </c>
      <c r="B9" s="5" t="s">
        <v>1156</v>
      </c>
      <c r="C9" s="4"/>
    </row>
    <row r="10" spans="1:6" x14ac:dyDescent="0.25">
      <c r="A10" s="5" t="s">
        <v>1157</v>
      </c>
      <c r="B10" s="5" t="s">
        <v>1158</v>
      </c>
      <c r="C10" s="4"/>
    </row>
    <row r="11" spans="1:6" x14ac:dyDescent="0.25">
      <c r="A11" t="s">
        <v>258</v>
      </c>
      <c r="B11" t="s">
        <v>192</v>
      </c>
      <c r="C11" s="1">
        <v>2000</v>
      </c>
    </row>
    <row r="12" spans="1:6" x14ac:dyDescent="0.25">
      <c r="A12" t="s">
        <v>951</v>
      </c>
      <c r="B12" t="s">
        <v>952</v>
      </c>
      <c r="C12" s="1">
        <v>2000</v>
      </c>
    </row>
    <row r="13" spans="1:6" x14ac:dyDescent="0.25">
      <c r="B13" s="5" t="s">
        <v>1159</v>
      </c>
      <c r="C13" s="4">
        <f>SUM(C11:C12)</f>
        <v>4000</v>
      </c>
    </row>
    <row r="14" spans="1:6" x14ac:dyDescent="0.25">
      <c r="A14" s="5" t="s">
        <v>1160</v>
      </c>
      <c r="B14" s="5" t="s">
        <v>1161</v>
      </c>
      <c r="C14" s="4"/>
    </row>
    <row r="15" spans="1:6" x14ac:dyDescent="0.25">
      <c r="A15" t="s">
        <v>332</v>
      </c>
      <c r="B15" t="s">
        <v>148</v>
      </c>
      <c r="C15" s="1">
        <v>30090</v>
      </c>
    </row>
    <row r="16" spans="1:6" x14ac:dyDescent="0.25">
      <c r="A16" t="s">
        <v>333</v>
      </c>
      <c r="B16" t="s">
        <v>135</v>
      </c>
      <c r="C16" s="1">
        <v>40960</v>
      </c>
    </row>
    <row r="17" spans="1:3" x14ac:dyDescent="0.25">
      <c r="A17" t="s">
        <v>334</v>
      </c>
      <c r="B17" t="s">
        <v>147</v>
      </c>
      <c r="C17" s="1">
        <v>6924</v>
      </c>
    </row>
    <row r="18" spans="1:3" x14ac:dyDescent="0.25">
      <c r="A18" t="s">
        <v>249</v>
      </c>
      <c r="B18" t="s">
        <v>121</v>
      </c>
      <c r="C18" s="1">
        <v>24167</v>
      </c>
    </row>
    <row r="19" spans="1:3" x14ac:dyDescent="0.25">
      <c r="B19" s="5" t="s">
        <v>1162</v>
      </c>
      <c r="C19" s="4">
        <f>SUM(C15:C18)</f>
        <v>102141</v>
      </c>
    </row>
    <row r="20" spans="1:3" x14ac:dyDescent="0.25">
      <c r="A20" s="5" t="s">
        <v>1163</v>
      </c>
      <c r="B20" s="5" t="s">
        <v>1164</v>
      </c>
      <c r="C20" s="4"/>
    </row>
    <row r="21" spans="1:3" x14ac:dyDescent="0.25">
      <c r="A21" t="s">
        <v>332</v>
      </c>
      <c r="B21" t="s">
        <v>148</v>
      </c>
      <c r="C21" s="1">
        <v>61360</v>
      </c>
    </row>
    <row r="22" spans="1:3" x14ac:dyDescent="0.25">
      <c r="A22" t="s">
        <v>333</v>
      </c>
      <c r="B22" t="s">
        <v>135</v>
      </c>
      <c r="C22" s="1">
        <v>75274</v>
      </c>
    </row>
    <row r="23" spans="1:3" x14ac:dyDescent="0.25">
      <c r="A23" t="s">
        <v>334</v>
      </c>
      <c r="B23" t="s">
        <v>147</v>
      </c>
      <c r="C23" s="1">
        <v>13778</v>
      </c>
    </row>
    <row r="24" spans="1:3" x14ac:dyDescent="0.25">
      <c r="A24" t="s">
        <v>249</v>
      </c>
      <c r="B24" t="s">
        <v>121</v>
      </c>
      <c r="C24" s="1">
        <v>46619</v>
      </c>
    </row>
    <row r="25" spans="1:3" x14ac:dyDescent="0.25">
      <c r="B25" s="5" t="s">
        <v>1165</v>
      </c>
      <c r="C25" s="4">
        <f>SUM(C21:C24)</f>
        <v>197031</v>
      </c>
    </row>
    <row r="26" spans="1:3" x14ac:dyDescent="0.25">
      <c r="A26" s="5" t="s">
        <v>1166</v>
      </c>
      <c r="B26" s="5" t="s">
        <v>1167</v>
      </c>
      <c r="C26" s="4"/>
    </row>
    <row r="27" spans="1:3" x14ac:dyDescent="0.25">
      <c r="A27" t="s">
        <v>242</v>
      </c>
      <c r="B27" t="s">
        <v>140</v>
      </c>
      <c r="C27" s="1">
        <v>17394</v>
      </c>
    </row>
    <row r="28" spans="1:3" x14ac:dyDescent="0.25">
      <c r="A28" t="s">
        <v>241</v>
      </c>
      <c r="B28" t="s">
        <v>139</v>
      </c>
      <c r="C28" s="1">
        <v>2600</v>
      </c>
    </row>
    <row r="29" spans="1:3" x14ac:dyDescent="0.25">
      <c r="A29" t="s">
        <v>240</v>
      </c>
      <c r="B29" t="s">
        <v>138</v>
      </c>
      <c r="C29" s="1">
        <v>9843</v>
      </c>
    </row>
    <row r="30" spans="1:3" x14ac:dyDescent="0.25">
      <c r="A30" t="s">
        <v>239</v>
      </c>
      <c r="B30" t="s">
        <v>137</v>
      </c>
      <c r="C30" s="1">
        <v>18477</v>
      </c>
    </row>
    <row r="31" spans="1:3" x14ac:dyDescent="0.25">
      <c r="A31" t="s">
        <v>273</v>
      </c>
      <c r="B31" t="s">
        <v>136</v>
      </c>
      <c r="C31" s="1">
        <v>23632</v>
      </c>
    </row>
    <row r="32" spans="1:3" x14ac:dyDescent="0.25">
      <c r="A32" t="s">
        <v>274</v>
      </c>
      <c r="B32" t="s">
        <v>135</v>
      </c>
      <c r="C32" s="1">
        <v>32032</v>
      </c>
    </row>
    <row r="33" spans="1:3" x14ac:dyDescent="0.25">
      <c r="A33" t="s">
        <v>332</v>
      </c>
      <c r="B33" t="s">
        <v>148</v>
      </c>
      <c r="C33" s="1">
        <v>8698</v>
      </c>
    </row>
    <row r="34" spans="1:3" x14ac:dyDescent="0.25">
      <c r="A34" t="s">
        <v>333</v>
      </c>
      <c r="B34" t="s">
        <v>135</v>
      </c>
      <c r="C34" s="1">
        <v>14585</v>
      </c>
    </row>
    <row r="35" spans="1:3" x14ac:dyDescent="0.25">
      <c r="A35" t="s">
        <v>238</v>
      </c>
      <c r="B35" t="s">
        <v>134</v>
      </c>
      <c r="C35" s="1">
        <v>6751</v>
      </c>
    </row>
    <row r="36" spans="1:3" x14ac:dyDescent="0.25">
      <c r="A36" t="s">
        <v>334</v>
      </c>
      <c r="B36" t="s">
        <v>147</v>
      </c>
      <c r="C36" s="1">
        <v>3376</v>
      </c>
    </row>
    <row r="37" spans="1:3" x14ac:dyDescent="0.25">
      <c r="A37" t="s">
        <v>275</v>
      </c>
      <c r="B37" t="s">
        <v>133</v>
      </c>
      <c r="C37" s="1">
        <v>6786</v>
      </c>
    </row>
    <row r="38" spans="1:3" x14ac:dyDescent="0.25">
      <c r="A38" t="s">
        <v>237</v>
      </c>
      <c r="B38" t="s">
        <v>132</v>
      </c>
      <c r="C38" s="1">
        <v>15966</v>
      </c>
    </row>
    <row r="39" spans="1:3" x14ac:dyDescent="0.25">
      <c r="A39" t="s">
        <v>249</v>
      </c>
      <c r="B39" t="s">
        <v>121</v>
      </c>
      <c r="C39" s="1">
        <v>8263</v>
      </c>
    </row>
    <row r="40" spans="1:3" x14ac:dyDescent="0.25">
      <c r="A40" t="s">
        <v>352</v>
      </c>
      <c r="B40" t="s">
        <v>157</v>
      </c>
      <c r="C40" s="1">
        <v>19355</v>
      </c>
    </row>
    <row r="41" spans="1:3" x14ac:dyDescent="0.25">
      <c r="A41" t="s">
        <v>433</v>
      </c>
      <c r="B41" t="s">
        <v>434</v>
      </c>
      <c r="C41" s="1">
        <v>18000</v>
      </c>
    </row>
    <row r="42" spans="1:3" x14ac:dyDescent="0.25">
      <c r="A42" t="s">
        <v>258</v>
      </c>
      <c r="B42" t="s">
        <v>192</v>
      </c>
      <c r="C42" s="1">
        <v>10000</v>
      </c>
    </row>
    <row r="43" spans="1:3" x14ac:dyDescent="0.25">
      <c r="A43" t="s">
        <v>1168</v>
      </c>
      <c r="B43" t="s">
        <v>1169</v>
      </c>
      <c r="C43" s="1">
        <v>30000</v>
      </c>
    </row>
    <row r="44" spans="1:3" x14ac:dyDescent="0.25">
      <c r="B44" s="5" t="s">
        <v>1170</v>
      </c>
      <c r="C44" s="4">
        <f>SUM(C27:C43)</f>
        <v>245758</v>
      </c>
    </row>
    <row r="45" spans="1:3" x14ac:dyDescent="0.25">
      <c r="A45" s="5" t="s">
        <v>1171</v>
      </c>
      <c r="B45" s="5" t="s">
        <v>1172</v>
      </c>
      <c r="C45" s="4"/>
    </row>
    <row r="46" spans="1:3" x14ac:dyDescent="0.25">
      <c r="A46" t="s">
        <v>243</v>
      </c>
      <c r="B46" t="s">
        <v>143</v>
      </c>
      <c r="C46" s="1">
        <v>15235</v>
      </c>
    </row>
    <row r="47" spans="1:3" x14ac:dyDescent="0.25">
      <c r="A47" t="s">
        <v>241</v>
      </c>
      <c r="B47" t="s">
        <v>139</v>
      </c>
      <c r="C47" s="1">
        <v>2930</v>
      </c>
    </row>
    <row r="48" spans="1:3" x14ac:dyDescent="0.25">
      <c r="A48" t="s">
        <v>240</v>
      </c>
      <c r="B48" t="s">
        <v>138</v>
      </c>
      <c r="C48" s="1">
        <v>12096</v>
      </c>
    </row>
    <row r="49" spans="1:3" x14ac:dyDescent="0.25">
      <c r="A49" t="s">
        <v>239</v>
      </c>
      <c r="B49" t="s">
        <v>137</v>
      </c>
      <c r="C49" s="1">
        <v>21069</v>
      </c>
    </row>
    <row r="50" spans="1:3" x14ac:dyDescent="0.25">
      <c r="A50" t="s">
        <v>238</v>
      </c>
      <c r="B50" t="s">
        <v>134</v>
      </c>
      <c r="C50" s="1">
        <v>3480</v>
      </c>
    </row>
    <row r="51" spans="1:3" x14ac:dyDescent="0.25">
      <c r="A51" t="s">
        <v>237</v>
      </c>
      <c r="B51" t="s">
        <v>132</v>
      </c>
      <c r="C51" s="1">
        <v>15892</v>
      </c>
    </row>
    <row r="52" spans="1:3" x14ac:dyDescent="0.25">
      <c r="B52" s="5" t="s">
        <v>1173</v>
      </c>
      <c r="C52" s="4">
        <f>SUM(C46:C51)</f>
        <v>70702</v>
      </c>
    </row>
    <row r="53" spans="1:3" ht="29.25" customHeight="1" x14ac:dyDescent="0.25">
      <c r="A53" s="5" t="s">
        <v>1174</v>
      </c>
      <c r="B53" s="23" t="s">
        <v>1175</v>
      </c>
      <c r="C53" s="4"/>
    </row>
    <row r="54" spans="1:3" x14ac:dyDescent="0.25">
      <c r="A54" t="s">
        <v>332</v>
      </c>
      <c r="B54" t="s">
        <v>148</v>
      </c>
      <c r="C54" s="1">
        <v>44077</v>
      </c>
    </row>
    <row r="55" spans="1:3" x14ac:dyDescent="0.25">
      <c r="A55" t="s">
        <v>333</v>
      </c>
      <c r="B55" t="s">
        <v>135</v>
      </c>
      <c r="C55" s="1">
        <v>50896</v>
      </c>
    </row>
    <row r="56" spans="1:3" x14ac:dyDescent="0.25">
      <c r="A56" t="s">
        <v>334</v>
      </c>
      <c r="B56" t="s">
        <v>147</v>
      </c>
      <c r="C56" s="1">
        <v>10334</v>
      </c>
    </row>
    <row r="57" spans="1:3" x14ac:dyDescent="0.25">
      <c r="A57" t="s">
        <v>249</v>
      </c>
      <c r="B57" t="s">
        <v>121</v>
      </c>
      <c r="C57" s="1">
        <v>32639</v>
      </c>
    </row>
    <row r="58" spans="1:3" x14ac:dyDescent="0.25">
      <c r="A58" t="s">
        <v>1176</v>
      </c>
      <c r="B58" t="s">
        <v>1177</v>
      </c>
      <c r="C58" s="1">
        <v>1300261</v>
      </c>
    </row>
    <row r="59" spans="1:3" x14ac:dyDescent="0.25">
      <c r="A59" t="s">
        <v>1178</v>
      </c>
      <c r="B59" t="s">
        <v>1179</v>
      </c>
      <c r="C59" s="1">
        <v>360000</v>
      </c>
    </row>
    <row r="60" spans="1:3" x14ac:dyDescent="0.25">
      <c r="A60" t="s">
        <v>1180</v>
      </c>
      <c r="B60" t="s">
        <v>1181</v>
      </c>
      <c r="C60" s="1">
        <v>86900</v>
      </c>
    </row>
    <row r="61" spans="1:3" x14ac:dyDescent="0.25">
      <c r="A61" t="s">
        <v>1182</v>
      </c>
      <c r="B61" t="s">
        <v>1183</v>
      </c>
      <c r="C61" s="1">
        <v>66000</v>
      </c>
    </row>
    <row r="62" spans="1:3" x14ac:dyDescent="0.25">
      <c r="B62" s="5" t="s">
        <v>1184</v>
      </c>
      <c r="C62" s="4">
        <f>SUM(C54:C61)</f>
        <v>1951107</v>
      </c>
    </row>
    <row r="63" spans="1:3" ht="41.25" customHeight="1" x14ac:dyDescent="0.25">
      <c r="A63" s="5" t="s">
        <v>1185</v>
      </c>
      <c r="B63" s="23" t="s">
        <v>1186</v>
      </c>
      <c r="C63" s="4"/>
    </row>
    <row r="64" spans="1:3" x14ac:dyDescent="0.25">
      <c r="A64" t="s">
        <v>242</v>
      </c>
      <c r="B64" t="s">
        <v>140</v>
      </c>
      <c r="C64" s="1">
        <v>26091</v>
      </c>
    </row>
    <row r="65" spans="1:3" x14ac:dyDescent="0.25">
      <c r="A65" t="s">
        <v>241</v>
      </c>
      <c r="B65" t="s">
        <v>139</v>
      </c>
      <c r="C65" s="1">
        <v>4419</v>
      </c>
    </row>
    <row r="66" spans="1:3" x14ac:dyDescent="0.25">
      <c r="A66" t="s">
        <v>240</v>
      </c>
      <c r="B66" t="s">
        <v>138</v>
      </c>
      <c r="C66" s="1">
        <v>15255</v>
      </c>
    </row>
    <row r="67" spans="1:3" x14ac:dyDescent="0.25">
      <c r="A67" t="s">
        <v>239</v>
      </c>
      <c r="B67" t="s">
        <v>137</v>
      </c>
      <c r="C67" s="1">
        <v>29341</v>
      </c>
    </row>
    <row r="68" spans="1:3" x14ac:dyDescent="0.25">
      <c r="A68" t="s">
        <v>273</v>
      </c>
      <c r="B68" t="s">
        <v>136</v>
      </c>
      <c r="C68" s="1">
        <v>21033</v>
      </c>
    </row>
    <row r="69" spans="1:3" x14ac:dyDescent="0.25">
      <c r="A69" t="s">
        <v>274</v>
      </c>
      <c r="B69" t="s">
        <v>135</v>
      </c>
      <c r="C69" s="1">
        <v>30419</v>
      </c>
    </row>
    <row r="70" spans="1:3" x14ac:dyDescent="0.25">
      <c r="A70" t="s">
        <v>332</v>
      </c>
      <c r="B70" t="s">
        <v>148</v>
      </c>
      <c r="C70" s="1">
        <v>60558</v>
      </c>
    </row>
    <row r="71" spans="1:3" x14ac:dyDescent="0.25">
      <c r="A71" t="s">
        <v>333</v>
      </c>
      <c r="B71" t="s">
        <v>135</v>
      </c>
      <c r="C71" s="1">
        <v>91124</v>
      </c>
    </row>
    <row r="72" spans="1:3" x14ac:dyDescent="0.25">
      <c r="A72" t="s">
        <v>238</v>
      </c>
      <c r="B72" t="s">
        <v>134</v>
      </c>
      <c r="C72" s="1">
        <v>10126</v>
      </c>
    </row>
    <row r="73" spans="1:3" x14ac:dyDescent="0.25">
      <c r="A73" t="s">
        <v>334</v>
      </c>
      <c r="B73" t="s">
        <v>147</v>
      </c>
      <c r="C73" s="1">
        <v>20286</v>
      </c>
    </row>
    <row r="74" spans="1:3" x14ac:dyDescent="0.25">
      <c r="A74" t="s">
        <v>275</v>
      </c>
      <c r="B74" t="s">
        <v>133</v>
      </c>
      <c r="C74" s="1">
        <v>6751</v>
      </c>
    </row>
    <row r="75" spans="1:3" x14ac:dyDescent="0.25">
      <c r="A75" t="s">
        <v>237</v>
      </c>
      <c r="B75" t="s">
        <v>132</v>
      </c>
      <c r="C75" s="1">
        <v>24712</v>
      </c>
    </row>
    <row r="76" spans="1:3" x14ac:dyDescent="0.25">
      <c r="A76" t="s">
        <v>249</v>
      </c>
      <c r="B76" t="s">
        <v>121</v>
      </c>
      <c r="C76" s="1">
        <v>53299</v>
      </c>
    </row>
    <row r="77" spans="1:3" x14ac:dyDescent="0.25">
      <c r="A77" t="s">
        <v>352</v>
      </c>
      <c r="B77" t="s">
        <v>157</v>
      </c>
      <c r="C77" s="1">
        <v>18039</v>
      </c>
    </row>
    <row r="78" spans="1:3" x14ac:dyDescent="0.25">
      <c r="A78" t="s">
        <v>303</v>
      </c>
      <c r="B78" t="s">
        <v>304</v>
      </c>
      <c r="C78" s="1">
        <v>20000</v>
      </c>
    </row>
    <row r="79" spans="1:3" x14ac:dyDescent="0.25">
      <c r="A79" t="s">
        <v>1187</v>
      </c>
      <c r="B79" t="s">
        <v>1188</v>
      </c>
      <c r="C79" s="1">
        <v>15000</v>
      </c>
    </row>
    <row r="80" spans="1:3" x14ac:dyDescent="0.25">
      <c r="A80" t="s">
        <v>258</v>
      </c>
      <c r="B80" t="s">
        <v>192</v>
      </c>
      <c r="C80" s="1">
        <v>50000</v>
      </c>
    </row>
    <row r="81" spans="1:3" x14ac:dyDescent="0.25">
      <c r="A81" t="s">
        <v>550</v>
      </c>
      <c r="B81" t="s">
        <v>551</v>
      </c>
      <c r="C81" s="1">
        <v>31786</v>
      </c>
    </row>
    <row r="82" spans="1:3" x14ac:dyDescent="0.25">
      <c r="A82" t="s">
        <v>1189</v>
      </c>
      <c r="B82" t="s">
        <v>1190</v>
      </c>
      <c r="C82" s="1">
        <v>15000</v>
      </c>
    </row>
    <row r="83" spans="1:3" x14ac:dyDescent="0.25">
      <c r="A83" t="s">
        <v>1191</v>
      </c>
      <c r="B83" t="s">
        <v>1192</v>
      </c>
      <c r="C83" s="1">
        <v>15000</v>
      </c>
    </row>
    <row r="84" spans="1:3" x14ac:dyDescent="0.25">
      <c r="A84" t="s">
        <v>1193</v>
      </c>
      <c r="B84" t="s">
        <v>1194</v>
      </c>
      <c r="C84" s="1">
        <v>208560</v>
      </c>
    </row>
    <row r="85" spans="1:3" x14ac:dyDescent="0.25">
      <c r="A85" t="s">
        <v>1195</v>
      </c>
      <c r="B85" t="s">
        <v>1196</v>
      </c>
      <c r="C85" s="1">
        <v>208560</v>
      </c>
    </row>
    <row r="86" spans="1:3" x14ac:dyDescent="0.25">
      <c r="A86" t="s">
        <v>1197</v>
      </c>
      <c r="B86" t="s">
        <v>1198</v>
      </c>
      <c r="C86" s="1">
        <v>65000</v>
      </c>
    </row>
    <row r="87" spans="1:3" x14ac:dyDescent="0.25">
      <c r="A87" t="s">
        <v>414</v>
      </c>
      <c r="B87" t="s">
        <v>211</v>
      </c>
      <c r="C87" s="1">
        <v>100000</v>
      </c>
    </row>
    <row r="88" spans="1:3" x14ac:dyDescent="0.25">
      <c r="A88" t="s">
        <v>1199</v>
      </c>
      <c r="B88" t="s">
        <v>1200</v>
      </c>
      <c r="C88" s="1">
        <v>15000</v>
      </c>
    </row>
    <row r="89" spans="1:3" x14ac:dyDescent="0.25">
      <c r="A89" t="s">
        <v>1201</v>
      </c>
      <c r="B89" t="s">
        <v>1202</v>
      </c>
      <c r="C89" s="1">
        <v>30000</v>
      </c>
    </row>
    <row r="90" spans="1:3" x14ac:dyDescent="0.25">
      <c r="B90" s="5" t="s">
        <v>1203</v>
      </c>
      <c r="C90" s="4">
        <f>SUM(C64:C89)</f>
        <v>1185359</v>
      </c>
    </row>
    <row r="91" spans="1:3" ht="33.75" customHeight="1" x14ac:dyDescent="0.25">
      <c r="A91" s="5" t="s">
        <v>1204</v>
      </c>
      <c r="B91" s="23" t="s">
        <v>1205</v>
      </c>
      <c r="C91" s="4"/>
    </row>
    <row r="92" spans="1:3" x14ac:dyDescent="0.25">
      <c r="A92" t="s">
        <v>273</v>
      </c>
      <c r="B92" t="s">
        <v>136</v>
      </c>
      <c r="C92" s="1">
        <v>21033</v>
      </c>
    </row>
    <row r="93" spans="1:3" x14ac:dyDescent="0.25">
      <c r="A93" t="s">
        <v>274</v>
      </c>
      <c r="B93" t="s">
        <v>135</v>
      </c>
      <c r="C93" s="1">
        <v>30346</v>
      </c>
    </row>
    <row r="94" spans="1:3" x14ac:dyDescent="0.25">
      <c r="A94" t="s">
        <v>332</v>
      </c>
      <c r="B94" t="s">
        <v>148</v>
      </c>
      <c r="C94" s="1">
        <v>270805</v>
      </c>
    </row>
    <row r="95" spans="1:3" x14ac:dyDescent="0.25">
      <c r="A95" t="s">
        <v>333</v>
      </c>
      <c r="B95" t="s">
        <v>135</v>
      </c>
      <c r="C95" s="1">
        <v>328443</v>
      </c>
    </row>
    <row r="96" spans="1:3" x14ac:dyDescent="0.25">
      <c r="A96" t="s">
        <v>334</v>
      </c>
      <c r="B96" t="s">
        <v>147</v>
      </c>
      <c r="C96" s="1">
        <v>84495</v>
      </c>
    </row>
    <row r="97" spans="1:3" x14ac:dyDescent="0.25">
      <c r="A97" t="s">
        <v>275</v>
      </c>
      <c r="B97" t="s">
        <v>133</v>
      </c>
      <c r="C97" s="1">
        <v>6751</v>
      </c>
    </row>
    <row r="98" spans="1:3" x14ac:dyDescent="0.25">
      <c r="A98" t="s">
        <v>249</v>
      </c>
      <c r="B98" t="s">
        <v>121</v>
      </c>
      <c r="C98" s="1">
        <v>211928</v>
      </c>
    </row>
    <row r="99" spans="1:3" x14ac:dyDescent="0.25">
      <c r="A99" t="s">
        <v>352</v>
      </c>
      <c r="B99" t="s">
        <v>157</v>
      </c>
      <c r="C99" s="1">
        <v>18016</v>
      </c>
    </row>
    <row r="100" spans="1:3" x14ac:dyDescent="0.25">
      <c r="A100" t="s">
        <v>236</v>
      </c>
      <c r="B100" t="s">
        <v>116</v>
      </c>
      <c r="C100" s="1">
        <v>866</v>
      </c>
    </row>
    <row r="101" spans="1:3" x14ac:dyDescent="0.25">
      <c r="A101" t="s">
        <v>1206</v>
      </c>
      <c r="B101" t="s">
        <v>1207</v>
      </c>
      <c r="C101" s="1">
        <v>10000</v>
      </c>
    </row>
    <row r="102" spans="1:3" x14ac:dyDescent="0.25">
      <c r="A102" t="s">
        <v>258</v>
      </c>
      <c r="B102" t="s">
        <v>192</v>
      </c>
      <c r="C102" s="1">
        <v>45000</v>
      </c>
    </row>
    <row r="103" spans="1:3" x14ac:dyDescent="0.25">
      <c r="A103" t="s">
        <v>1208</v>
      </c>
      <c r="B103" t="s">
        <v>1209</v>
      </c>
      <c r="C103" s="1">
        <v>40000</v>
      </c>
    </row>
    <row r="104" spans="1:3" x14ac:dyDescent="0.25">
      <c r="B104" s="5" t="s">
        <v>1210</v>
      </c>
      <c r="C104" s="4">
        <f>SUM(C92:C103)</f>
        <v>1067683</v>
      </c>
    </row>
    <row r="105" spans="1:3" x14ac:dyDescent="0.25">
      <c r="A105" s="5" t="s">
        <v>1211</v>
      </c>
      <c r="B105" s="5" t="s">
        <v>1212</v>
      </c>
      <c r="C105" s="4"/>
    </row>
    <row r="106" spans="1:3" x14ac:dyDescent="0.25">
      <c r="A106" t="s">
        <v>243</v>
      </c>
      <c r="B106" t="s">
        <v>143</v>
      </c>
      <c r="C106" s="1">
        <v>76173</v>
      </c>
    </row>
    <row r="107" spans="1:3" x14ac:dyDescent="0.25">
      <c r="A107" t="s">
        <v>272</v>
      </c>
      <c r="B107" t="s">
        <v>142</v>
      </c>
      <c r="C107" s="1">
        <v>348308</v>
      </c>
    </row>
    <row r="108" spans="1:3" x14ac:dyDescent="0.25">
      <c r="A108" t="s">
        <v>262</v>
      </c>
      <c r="B108" t="s">
        <v>141</v>
      </c>
      <c r="C108" s="1">
        <v>194945</v>
      </c>
    </row>
    <row r="109" spans="1:3" x14ac:dyDescent="0.25">
      <c r="A109" t="s">
        <v>242</v>
      </c>
      <c r="B109" t="s">
        <v>140</v>
      </c>
      <c r="C109" s="1">
        <v>165239</v>
      </c>
    </row>
    <row r="110" spans="1:3" x14ac:dyDescent="0.25">
      <c r="A110" t="s">
        <v>331</v>
      </c>
      <c r="B110" t="s">
        <v>167</v>
      </c>
      <c r="C110" s="1">
        <v>7971</v>
      </c>
    </row>
    <row r="111" spans="1:3" x14ac:dyDescent="0.25">
      <c r="A111" t="s">
        <v>241</v>
      </c>
      <c r="B111" t="s">
        <v>139</v>
      </c>
      <c r="C111" s="1">
        <v>245758</v>
      </c>
    </row>
    <row r="112" spans="1:3" x14ac:dyDescent="0.25">
      <c r="A112" t="s">
        <v>240</v>
      </c>
      <c r="B112" t="s">
        <v>138</v>
      </c>
      <c r="C112" s="1">
        <v>476611</v>
      </c>
    </row>
    <row r="113" spans="1:3" x14ac:dyDescent="0.25">
      <c r="A113" t="s">
        <v>239</v>
      </c>
      <c r="B113" t="s">
        <v>137</v>
      </c>
      <c r="C113" s="1">
        <v>824747</v>
      </c>
    </row>
    <row r="114" spans="1:3" x14ac:dyDescent="0.25">
      <c r="A114" t="s">
        <v>332</v>
      </c>
      <c r="B114" t="s">
        <v>148</v>
      </c>
      <c r="C114" s="1">
        <v>13397</v>
      </c>
    </row>
    <row r="115" spans="1:3" x14ac:dyDescent="0.25">
      <c r="A115" t="s">
        <v>333</v>
      </c>
      <c r="B115" t="s">
        <v>135</v>
      </c>
      <c r="C115" s="1">
        <v>13260</v>
      </c>
    </row>
    <row r="116" spans="1:3" x14ac:dyDescent="0.25">
      <c r="A116" t="s">
        <v>238</v>
      </c>
      <c r="B116" t="s">
        <v>134</v>
      </c>
      <c r="C116" s="1">
        <v>239368</v>
      </c>
    </row>
    <row r="117" spans="1:3" x14ac:dyDescent="0.25">
      <c r="A117" t="s">
        <v>334</v>
      </c>
      <c r="B117" t="s">
        <v>147</v>
      </c>
      <c r="C117" s="1">
        <v>3445</v>
      </c>
    </row>
    <row r="118" spans="1:3" x14ac:dyDescent="0.25">
      <c r="A118" t="s">
        <v>237</v>
      </c>
      <c r="B118" t="s">
        <v>132</v>
      </c>
      <c r="C118" s="1">
        <v>748520</v>
      </c>
    </row>
    <row r="119" spans="1:3" x14ac:dyDescent="0.25">
      <c r="A119" t="s">
        <v>249</v>
      </c>
      <c r="B119" t="s">
        <v>121</v>
      </c>
      <c r="C119" s="1">
        <v>9330</v>
      </c>
    </row>
    <row r="120" spans="1:3" x14ac:dyDescent="0.25">
      <c r="A120" t="s">
        <v>236</v>
      </c>
      <c r="B120" t="s">
        <v>116</v>
      </c>
      <c r="C120" s="1">
        <v>2453</v>
      </c>
    </row>
    <row r="121" spans="1:3" x14ac:dyDescent="0.25">
      <c r="A121" t="s">
        <v>1213</v>
      </c>
      <c r="B121" t="s">
        <v>1214</v>
      </c>
      <c r="C121" s="1">
        <v>60000</v>
      </c>
    </row>
    <row r="122" spans="1:3" x14ac:dyDescent="0.25">
      <c r="B122" s="5" t="s">
        <v>1215</v>
      </c>
      <c r="C122" s="4">
        <f>SUM(C106:C121)</f>
        <v>3429525</v>
      </c>
    </row>
    <row r="123" spans="1:3" x14ac:dyDescent="0.25">
      <c r="A123" s="5" t="s">
        <v>1216</v>
      </c>
      <c r="B123" s="5" t="s">
        <v>1217</v>
      </c>
      <c r="C123" s="4"/>
    </row>
    <row r="124" spans="1:3" x14ac:dyDescent="0.25">
      <c r="A124" t="s">
        <v>242</v>
      </c>
      <c r="B124" t="s">
        <v>140</v>
      </c>
      <c r="C124" s="1">
        <v>8698</v>
      </c>
    </row>
    <row r="125" spans="1:3" x14ac:dyDescent="0.25">
      <c r="A125" t="s">
        <v>241</v>
      </c>
      <c r="B125" t="s">
        <v>139</v>
      </c>
      <c r="C125" s="1">
        <v>1300</v>
      </c>
    </row>
    <row r="126" spans="1:3" x14ac:dyDescent="0.25">
      <c r="A126" t="s">
        <v>240</v>
      </c>
      <c r="B126" t="s">
        <v>138</v>
      </c>
      <c r="C126" s="1">
        <v>5085</v>
      </c>
    </row>
    <row r="127" spans="1:3" x14ac:dyDescent="0.25">
      <c r="A127" t="s">
        <v>239</v>
      </c>
      <c r="B127" t="s">
        <v>137</v>
      </c>
      <c r="C127" s="1">
        <v>9922</v>
      </c>
    </row>
    <row r="128" spans="1:3" x14ac:dyDescent="0.25">
      <c r="A128" t="s">
        <v>238</v>
      </c>
      <c r="B128" t="s">
        <v>134</v>
      </c>
      <c r="C128" s="1">
        <v>3376</v>
      </c>
    </row>
    <row r="129" spans="1:3" x14ac:dyDescent="0.25">
      <c r="A129" t="s">
        <v>237</v>
      </c>
      <c r="B129" t="s">
        <v>132</v>
      </c>
      <c r="C129" s="1">
        <v>8228</v>
      </c>
    </row>
    <row r="130" spans="1:3" x14ac:dyDescent="0.25">
      <c r="A130" t="s">
        <v>408</v>
      </c>
      <c r="B130" t="s">
        <v>170</v>
      </c>
      <c r="C130" s="1">
        <v>50000</v>
      </c>
    </row>
    <row r="131" spans="1:3" x14ac:dyDescent="0.25">
      <c r="A131" t="s">
        <v>254</v>
      </c>
      <c r="B131" t="s">
        <v>131</v>
      </c>
      <c r="C131" s="1">
        <v>30000</v>
      </c>
    </row>
    <row r="132" spans="1:3" x14ac:dyDescent="0.25">
      <c r="A132" t="s">
        <v>629</v>
      </c>
      <c r="B132" t="s">
        <v>630</v>
      </c>
      <c r="C132" s="1">
        <v>10000</v>
      </c>
    </row>
    <row r="133" spans="1:3" x14ac:dyDescent="0.25">
      <c r="A133" t="s">
        <v>259</v>
      </c>
      <c r="B133" t="s">
        <v>185</v>
      </c>
      <c r="C133" s="1">
        <v>5164</v>
      </c>
    </row>
    <row r="134" spans="1:3" x14ac:dyDescent="0.25">
      <c r="A134" t="s">
        <v>258</v>
      </c>
      <c r="B134" t="s">
        <v>192</v>
      </c>
      <c r="C134" s="1">
        <v>5000</v>
      </c>
    </row>
    <row r="135" spans="1:3" x14ac:dyDescent="0.25">
      <c r="A135" t="s">
        <v>233</v>
      </c>
      <c r="B135" t="s">
        <v>232</v>
      </c>
      <c r="C135" s="1">
        <v>37000</v>
      </c>
    </row>
    <row r="136" spans="1:3" x14ac:dyDescent="0.25">
      <c r="A136" t="s">
        <v>413</v>
      </c>
      <c r="B136" t="s">
        <v>170</v>
      </c>
      <c r="C136" s="1">
        <v>100000</v>
      </c>
    </row>
    <row r="137" spans="1:3" x14ac:dyDescent="0.25">
      <c r="A137" t="s">
        <v>337</v>
      </c>
      <c r="B137" t="s">
        <v>131</v>
      </c>
      <c r="C137" s="1">
        <v>55000</v>
      </c>
    </row>
    <row r="138" spans="1:3" x14ac:dyDescent="0.25">
      <c r="A138" t="s">
        <v>374</v>
      </c>
      <c r="B138" t="s">
        <v>195</v>
      </c>
      <c r="C138" s="1">
        <v>55000</v>
      </c>
    </row>
    <row r="139" spans="1:3" x14ac:dyDescent="0.25">
      <c r="B139" s="5" t="s">
        <v>1218</v>
      </c>
      <c r="C139" s="4">
        <f>SUM(C124:C138)</f>
        <v>383773</v>
      </c>
    </row>
    <row r="140" spans="1:3" ht="30" x14ac:dyDescent="0.25">
      <c r="A140" s="5" t="s">
        <v>1219</v>
      </c>
      <c r="B140" s="23" t="s">
        <v>1220</v>
      </c>
      <c r="C140" s="4"/>
    </row>
    <row r="141" spans="1:3" x14ac:dyDescent="0.25">
      <c r="A141" t="s">
        <v>273</v>
      </c>
      <c r="B141" t="s">
        <v>136</v>
      </c>
      <c r="C141" s="1">
        <v>11010</v>
      </c>
    </row>
    <row r="142" spans="1:3" x14ac:dyDescent="0.25">
      <c r="A142" t="s">
        <v>274</v>
      </c>
      <c r="B142" t="s">
        <v>135</v>
      </c>
      <c r="C142" s="1">
        <v>16183</v>
      </c>
    </row>
    <row r="143" spans="1:3" x14ac:dyDescent="0.25">
      <c r="A143" t="s">
        <v>275</v>
      </c>
      <c r="B143" t="s">
        <v>133</v>
      </c>
      <c r="C143" s="1">
        <v>3411</v>
      </c>
    </row>
    <row r="144" spans="1:3" x14ac:dyDescent="0.25">
      <c r="A144" t="s">
        <v>352</v>
      </c>
      <c r="B144" t="s">
        <v>157</v>
      </c>
      <c r="C144" s="1">
        <v>9485</v>
      </c>
    </row>
    <row r="145" spans="1:3" x14ac:dyDescent="0.25">
      <c r="A145" t="s">
        <v>258</v>
      </c>
      <c r="B145" t="s">
        <v>192</v>
      </c>
      <c r="C145" s="1">
        <v>22000</v>
      </c>
    </row>
    <row r="146" spans="1:3" x14ac:dyDescent="0.25">
      <c r="A146" t="s">
        <v>233</v>
      </c>
      <c r="B146" t="s">
        <v>232</v>
      </c>
      <c r="C146" s="1">
        <v>27000</v>
      </c>
    </row>
    <row r="147" spans="1:3" x14ac:dyDescent="0.25">
      <c r="A147" t="s">
        <v>1221</v>
      </c>
      <c r="B147" t="s">
        <v>1222</v>
      </c>
      <c r="C147" s="1">
        <v>145000</v>
      </c>
    </row>
    <row r="148" spans="1:3" x14ac:dyDescent="0.25">
      <c r="A148" t="s">
        <v>1223</v>
      </c>
      <c r="B148" t="s">
        <v>1224</v>
      </c>
      <c r="C148" s="1">
        <v>17000</v>
      </c>
    </row>
    <row r="149" spans="1:3" x14ac:dyDescent="0.25">
      <c r="B149" s="5" t="s">
        <v>1225</v>
      </c>
      <c r="C149" s="4">
        <f>SUM(C141:C148)</f>
        <v>251089</v>
      </c>
    </row>
    <row r="150" spans="1:3" ht="30" x14ac:dyDescent="0.25">
      <c r="A150" s="5" t="s">
        <v>1226</v>
      </c>
      <c r="B150" s="23" t="s">
        <v>1227</v>
      </c>
      <c r="C150" s="4"/>
    </row>
    <row r="151" spans="1:3" x14ac:dyDescent="0.25">
      <c r="A151" t="s">
        <v>262</v>
      </c>
      <c r="B151" t="s">
        <v>141</v>
      </c>
      <c r="C151" s="1">
        <v>10260</v>
      </c>
    </row>
    <row r="152" spans="1:3" x14ac:dyDescent="0.25">
      <c r="A152" t="s">
        <v>242</v>
      </c>
      <c r="B152" t="s">
        <v>140</v>
      </c>
      <c r="C152" s="1">
        <v>17394</v>
      </c>
    </row>
    <row r="153" spans="1:3" x14ac:dyDescent="0.25">
      <c r="A153" t="s">
        <v>241</v>
      </c>
      <c r="B153" t="s">
        <v>139</v>
      </c>
      <c r="C153" s="1">
        <v>8390</v>
      </c>
    </row>
    <row r="154" spans="1:3" x14ac:dyDescent="0.25">
      <c r="A154" t="s">
        <v>240</v>
      </c>
      <c r="B154" t="s">
        <v>138</v>
      </c>
      <c r="C154" s="1">
        <v>15908</v>
      </c>
    </row>
    <row r="155" spans="1:3" x14ac:dyDescent="0.25">
      <c r="A155" t="s">
        <v>239</v>
      </c>
      <c r="B155" t="s">
        <v>137</v>
      </c>
      <c r="C155" s="1">
        <v>32823</v>
      </c>
    </row>
    <row r="156" spans="1:3" x14ac:dyDescent="0.25">
      <c r="A156" t="s">
        <v>332</v>
      </c>
      <c r="B156" t="s">
        <v>148</v>
      </c>
      <c r="C156" s="1">
        <v>167680</v>
      </c>
    </row>
    <row r="157" spans="1:3" x14ac:dyDescent="0.25">
      <c r="A157" t="s">
        <v>333</v>
      </c>
      <c r="B157" t="s">
        <v>135</v>
      </c>
      <c r="C157" s="1">
        <v>218470</v>
      </c>
    </row>
    <row r="158" spans="1:3" x14ac:dyDescent="0.25">
      <c r="A158" t="s">
        <v>238</v>
      </c>
      <c r="B158" t="s">
        <v>134</v>
      </c>
      <c r="C158" s="1">
        <v>10161</v>
      </c>
    </row>
    <row r="159" spans="1:3" x14ac:dyDescent="0.25">
      <c r="A159" t="s">
        <v>334</v>
      </c>
      <c r="B159" t="s">
        <v>147</v>
      </c>
      <c r="C159" s="1">
        <v>44431</v>
      </c>
    </row>
    <row r="160" spans="1:3" x14ac:dyDescent="0.25">
      <c r="A160" t="s">
        <v>237</v>
      </c>
      <c r="B160" t="s">
        <v>132</v>
      </c>
      <c r="C160" s="1">
        <v>27526</v>
      </c>
    </row>
    <row r="161" spans="1:3" x14ac:dyDescent="0.25">
      <c r="A161" t="s">
        <v>249</v>
      </c>
      <c r="B161" t="s">
        <v>121</v>
      </c>
      <c r="C161" s="1">
        <v>133841</v>
      </c>
    </row>
    <row r="162" spans="1:3" x14ac:dyDescent="0.25">
      <c r="A162" t="s">
        <v>236</v>
      </c>
      <c r="B162" t="s">
        <v>116</v>
      </c>
      <c r="C162" s="1">
        <v>1227</v>
      </c>
    </row>
    <row r="163" spans="1:3" x14ac:dyDescent="0.25">
      <c r="A163" t="s">
        <v>258</v>
      </c>
      <c r="B163" t="s">
        <v>192</v>
      </c>
      <c r="C163" s="1">
        <v>15000</v>
      </c>
    </row>
    <row r="164" spans="1:3" x14ac:dyDescent="0.25">
      <c r="A164" t="s">
        <v>1228</v>
      </c>
      <c r="B164" t="s">
        <v>1229</v>
      </c>
      <c r="C164" s="1">
        <v>2500</v>
      </c>
    </row>
    <row r="165" spans="1:3" x14ac:dyDescent="0.25">
      <c r="A165" t="s">
        <v>1230</v>
      </c>
      <c r="B165" t="s">
        <v>1231</v>
      </c>
      <c r="C165" s="1">
        <v>5000</v>
      </c>
    </row>
    <row r="166" spans="1:3" x14ac:dyDescent="0.25">
      <c r="B166" s="5" t="s">
        <v>1232</v>
      </c>
      <c r="C166" s="4">
        <f>SUM(C151:C165)</f>
        <v>710611</v>
      </c>
    </row>
    <row r="167" spans="1:3" ht="45" x14ac:dyDescent="0.25">
      <c r="A167" s="5" t="s">
        <v>1233</v>
      </c>
      <c r="B167" s="23" t="s">
        <v>1234</v>
      </c>
      <c r="C167" s="4"/>
    </row>
    <row r="168" spans="1:3" x14ac:dyDescent="0.25">
      <c r="A168" t="s">
        <v>332</v>
      </c>
      <c r="B168" t="s">
        <v>148</v>
      </c>
      <c r="C168" s="1">
        <v>15341</v>
      </c>
    </row>
    <row r="169" spans="1:3" x14ac:dyDescent="0.25">
      <c r="A169" t="s">
        <v>333</v>
      </c>
      <c r="B169" t="s">
        <v>135</v>
      </c>
      <c r="C169" s="1">
        <v>18819</v>
      </c>
    </row>
    <row r="170" spans="1:3" x14ac:dyDescent="0.25">
      <c r="A170" t="s">
        <v>334</v>
      </c>
      <c r="B170" t="s">
        <v>147</v>
      </c>
      <c r="C170" s="1">
        <v>3445</v>
      </c>
    </row>
    <row r="171" spans="1:3" x14ac:dyDescent="0.25">
      <c r="A171" t="s">
        <v>249</v>
      </c>
      <c r="B171" t="s">
        <v>121</v>
      </c>
      <c r="C171" s="1">
        <v>11655</v>
      </c>
    </row>
    <row r="172" spans="1:3" x14ac:dyDescent="0.25">
      <c r="A172" t="s">
        <v>408</v>
      </c>
      <c r="B172" t="s">
        <v>170</v>
      </c>
      <c r="C172" s="1">
        <v>20000</v>
      </c>
    </row>
    <row r="173" spans="1:3" x14ac:dyDescent="0.25">
      <c r="A173" t="s">
        <v>254</v>
      </c>
      <c r="B173" t="s">
        <v>131</v>
      </c>
      <c r="C173" s="1">
        <v>10000</v>
      </c>
    </row>
    <row r="174" spans="1:3" x14ac:dyDescent="0.25">
      <c r="A174" t="s">
        <v>298</v>
      </c>
      <c r="B174" t="s">
        <v>113</v>
      </c>
      <c r="C174" s="1">
        <v>5000</v>
      </c>
    </row>
    <row r="175" spans="1:3" x14ac:dyDescent="0.25">
      <c r="A175" t="s">
        <v>258</v>
      </c>
      <c r="B175" t="s">
        <v>192</v>
      </c>
      <c r="C175" s="1">
        <v>6000</v>
      </c>
    </row>
    <row r="176" spans="1:3" x14ac:dyDescent="0.25">
      <c r="A176" t="s">
        <v>233</v>
      </c>
      <c r="B176" t="s">
        <v>232</v>
      </c>
      <c r="C176" s="1">
        <v>108000</v>
      </c>
    </row>
    <row r="177" spans="1:3" x14ac:dyDescent="0.25">
      <c r="A177" t="s">
        <v>1235</v>
      </c>
      <c r="B177" t="s">
        <v>1236</v>
      </c>
      <c r="C177" s="1">
        <v>25000</v>
      </c>
    </row>
    <row r="178" spans="1:3" x14ac:dyDescent="0.25">
      <c r="B178" s="5" t="s">
        <v>1237</v>
      </c>
      <c r="C178" s="4">
        <f>SUM(C168:C177)</f>
        <v>223260</v>
      </c>
    </row>
    <row r="179" spans="1:3" x14ac:dyDescent="0.25">
      <c r="A179" s="5" t="s">
        <v>1238</v>
      </c>
      <c r="B179" s="5" t="s">
        <v>1239</v>
      </c>
      <c r="C179" s="4"/>
    </row>
    <row r="180" spans="1:3" x14ac:dyDescent="0.25">
      <c r="A180" t="s">
        <v>1240</v>
      </c>
      <c r="B180" t="s">
        <v>1241</v>
      </c>
      <c r="C180" s="1">
        <v>20000</v>
      </c>
    </row>
    <row r="181" spans="1:3" x14ac:dyDescent="0.25">
      <c r="A181" t="s">
        <v>1242</v>
      </c>
      <c r="B181" t="s">
        <v>1243</v>
      </c>
      <c r="C181" s="1">
        <v>35000</v>
      </c>
    </row>
    <row r="182" spans="1:3" x14ac:dyDescent="0.25">
      <c r="A182" t="s">
        <v>1244</v>
      </c>
      <c r="B182" t="s">
        <v>1245</v>
      </c>
      <c r="C182" s="1">
        <v>490000</v>
      </c>
    </row>
    <row r="183" spans="1:3" x14ac:dyDescent="0.25">
      <c r="A183" t="s">
        <v>1246</v>
      </c>
      <c r="B183" t="s">
        <v>1247</v>
      </c>
      <c r="C183" s="1">
        <v>20000</v>
      </c>
    </row>
    <row r="184" spans="1:3" x14ac:dyDescent="0.25">
      <c r="A184" t="s">
        <v>1248</v>
      </c>
      <c r="B184" t="s">
        <v>1249</v>
      </c>
      <c r="C184" s="1">
        <v>25000</v>
      </c>
    </row>
    <row r="185" spans="1:3" x14ac:dyDescent="0.25">
      <c r="A185" t="s">
        <v>1250</v>
      </c>
      <c r="B185" t="s">
        <v>1251</v>
      </c>
      <c r="C185" s="1">
        <v>35000</v>
      </c>
    </row>
    <row r="186" spans="1:3" x14ac:dyDescent="0.25">
      <c r="A186" t="s">
        <v>1252</v>
      </c>
      <c r="B186" t="s">
        <v>1253</v>
      </c>
      <c r="C186" s="1">
        <v>1433957</v>
      </c>
    </row>
    <row r="187" spans="1:3" x14ac:dyDescent="0.25">
      <c r="A187" t="s">
        <v>1254</v>
      </c>
      <c r="B187" t="s">
        <v>1255</v>
      </c>
      <c r="C187" s="1">
        <v>65000</v>
      </c>
    </row>
    <row r="188" spans="1:3" x14ac:dyDescent="0.25">
      <c r="A188" t="s">
        <v>1256</v>
      </c>
      <c r="B188" t="s">
        <v>1257</v>
      </c>
      <c r="C188" s="1">
        <v>25000</v>
      </c>
    </row>
    <row r="189" spans="1:3" x14ac:dyDescent="0.25">
      <c r="A189" t="s">
        <v>1258</v>
      </c>
      <c r="B189" t="s">
        <v>1259</v>
      </c>
      <c r="C189" s="1">
        <v>85000</v>
      </c>
    </row>
    <row r="190" spans="1:3" x14ac:dyDescent="0.25">
      <c r="B190" s="5" t="s">
        <v>1260</v>
      </c>
      <c r="C190" s="4">
        <f>SUM(C180:C189)</f>
        <v>2233957</v>
      </c>
    </row>
    <row r="191" spans="1:3" x14ac:dyDescent="0.25">
      <c r="B191" s="5" t="s">
        <v>1261</v>
      </c>
      <c r="C191" s="4">
        <f>C13+C19+C25+C44+C52+C62+C90+C104+C122+C139+C149+C166+C178+C190</f>
        <v>12055996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7"/>
  <sheetViews>
    <sheetView showGridLines="0" workbookViewId="0">
      <selection activeCell="A9" sqref="A9:C37"/>
    </sheetView>
  </sheetViews>
  <sheetFormatPr baseColWidth="10" defaultRowHeight="15" x14ac:dyDescent="0.25"/>
  <cols>
    <col min="1" max="1" width="15.140625" customWidth="1"/>
    <col min="2" max="2" width="47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5" t="s">
        <v>1262</v>
      </c>
      <c r="B9" s="5" t="s">
        <v>1263</v>
      </c>
      <c r="C9" s="4"/>
    </row>
    <row r="10" spans="1:6" x14ac:dyDescent="0.25">
      <c r="A10" s="5" t="s">
        <v>1264</v>
      </c>
      <c r="B10" s="5" t="s">
        <v>151</v>
      </c>
      <c r="C10" s="4"/>
    </row>
    <row r="11" spans="1:6" x14ac:dyDescent="0.25">
      <c r="A11" t="s">
        <v>272</v>
      </c>
      <c r="B11" t="s">
        <v>142</v>
      </c>
      <c r="C11" s="1">
        <v>26794</v>
      </c>
    </row>
    <row r="12" spans="1:6" x14ac:dyDescent="0.25">
      <c r="A12" t="s">
        <v>262</v>
      </c>
      <c r="B12" t="s">
        <v>141</v>
      </c>
      <c r="C12" s="1">
        <v>20521</v>
      </c>
    </row>
    <row r="13" spans="1:6" x14ac:dyDescent="0.25">
      <c r="A13" t="s">
        <v>242</v>
      </c>
      <c r="B13" t="s">
        <v>140</v>
      </c>
      <c r="C13" s="1">
        <v>17394</v>
      </c>
    </row>
    <row r="14" spans="1:6" x14ac:dyDescent="0.25">
      <c r="A14" t="s">
        <v>241</v>
      </c>
      <c r="B14" t="s">
        <v>139</v>
      </c>
      <c r="C14" s="1">
        <v>15653</v>
      </c>
    </row>
    <row r="15" spans="1:6" x14ac:dyDescent="0.25">
      <c r="A15" t="s">
        <v>240</v>
      </c>
      <c r="B15" t="s">
        <v>138</v>
      </c>
      <c r="C15" s="1">
        <v>39397</v>
      </c>
    </row>
    <row r="16" spans="1:6" x14ac:dyDescent="0.25">
      <c r="A16" t="s">
        <v>239</v>
      </c>
      <c r="B16" t="s">
        <v>137</v>
      </c>
      <c r="C16" s="1">
        <v>65113</v>
      </c>
    </row>
    <row r="17" spans="1:3" x14ac:dyDescent="0.25">
      <c r="A17" t="s">
        <v>238</v>
      </c>
      <c r="B17" t="s">
        <v>134</v>
      </c>
      <c r="C17" s="1">
        <v>20459</v>
      </c>
    </row>
    <row r="18" spans="1:3" x14ac:dyDescent="0.25">
      <c r="A18" t="s">
        <v>237</v>
      </c>
      <c r="B18" t="s">
        <v>132</v>
      </c>
      <c r="C18" s="1">
        <v>59533</v>
      </c>
    </row>
    <row r="19" spans="1:3" x14ac:dyDescent="0.25">
      <c r="A19" t="s">
        <v>1265</v>
      </c>
      <c r="B19" t="s">
        <v>150</v>
      </c>
      <c r="C19" s="1">
        <v>1099240</v>
      </c>
    </row>
    <row r="20" spans="1:3" x14ac:dyDescent="0.25">
      <c r="A20" t="s">
        <v>1266</v>
      </c>
      <c r="B20" t="s">
        <v>150</v>
      </c>
      <c r="C20" s="1">
        <v>8000</v>
      </c>
    </row>
    <row r="21" spans="1:3" x14ac:dyDescent="0.25">
      <c r="B21" s="5" t="s">
        <v>1267</v>
      </c>
      <c r="C21" s="4">
        <f>SUM(C11:C20)</f>
        <v>1372104</v>
      </c>
    </row>
    <row r="22" spans="1:3" x14ac:dyDescent="0.25">
      <c r="A22" s="5" t="s">
        <v>1268</v>
      </c>
      <c r="B22" s="5" t="s">
        <v>149</v>
      </c>
      <c r="C22" s="4"/>
    </row>
    <row r="23" spans="1:3" x14ac:dyDescent="0.25">
      <c r="A23" t="s">
        <v>243</v>
      </c>
      <c r="B23" t="s">
        <v>143</v>
      </c>
      <c r="C23" s="1">
        <v>30470</v>
      </c>
    </row>
    <row r="24" spans="1:3" x14ac:dyDescent="0.25">
      <c r="A24" t="s">
        <v>272</v>
      </c>
      <c r="B24" t="s">
        <v>142</v>
      </c>
      <c r="C24" s="1">
        <v>53587</v>
      </c>
    </row>
    <row r="25" spans="1:3" x14ac:dyDescent="0.25">
      <c r="A25" t="s">
        <v>262</v>
      </c>
      <c r="B25" t="s">
        <v>141</v>
      </c>
      <c r="C25" s="1">
        <v>20521</v>
      </c>
    </row>
    <row r="26" spans="1:3" x14ac:dyDescent="0.25">
      <c r="A26" t="s">
        <v>242</v>
      </c>
      <c r="B26" t="s">
        <v>140</v>
      </c>
      <c r="C26" s="1">
        <v>8698</v>
      </c>
    </row>
    <row r="27" spans="1:3" x14ac:dyDescent="0.25">
      <c r="A27" t="s">
        <v>241</v>
      </c>
      <c r="B27" t="s">
        <v>139</v>
      </c>
      <c r="C27" s="1">
        <v>42673</v>
      </c>
    </row>
    <row r="28" spans="1:3" x14ac:dyDescent="0.25">
      <c r="A28" t="s">
        <v>240</v>
      </c>
      <c r="B28" t="s">
        <v>138</v>
      </c>
      <c r="C28" s="1">
        <v>71518</v>
      </c>
    </row>
    <row r="29" spans="1:3" x14ac:dyDescent="0.25">
      <c r="A29" t="s">
        <v>239</v>
      </c>
      <c r="B29" t="s">
        <v>137</v>
      </c>
      <c r="C29" s="1">
        <v>121144</v>
      </c>
    </row>
    <row r="30" spans="1:3" x14ac:dyDescent="0.25">
      <c r="A30" t="s">
        <v>332</v>
      </c>
      <c r="B30" t="s">
        <v>148</v>
      </c>
      <c r="C30" s="1">
        <v>59680</v>
      </c>
    </row>
    <row r="31" spans="1:3" x14ac:dyDescent="0.25">
      <c r="A31" t="s">
        <v>333</v>
      </c>
      <c r="B31" t="s">
        <v>135</v>
      </c>
      <c r="C31" s="1">
        <v>75022</v>
      </c>
    </row>
    <row r="32" spans="1:3" x14ac:dyDescent="0.25">
      <c r="A32" t="s">
        <v>238</v>
      </c>
      <c r="B32" t="s">
        <v>134</v>
      </c>
      <c r="C32" s="1">
        <v>30930</v>
      </c>
    </row>
    <row r="33" spans="1:3" x14ac:dyDescent="0.25">
      <c r="A33" t="s">
        <v>334</v>
      </c>
      <c r="B33" t="s">
        <v>147</v>
      </c>
      <c r="C33" s="1">
        <v>13778</v>
      </c>
    </row>
    <row r="34" spans="1:3" x14ac:dyDescent="0.25">
      <c r="A34" t="s">
        <v>237</v>
      </c>
      <c r="B34" t="s">
        <v>132</v>
      </c>
      <c r="C34" s="1">
        <v>110044</v>
      </c>
    </row>
    <row r="35" spans="1:3" x14ac:dyDescent="0.25">
      <c r="A35" t="s">
        <v>249</v>
      </c>
      <c r="B35" t="s">
        <v>121</v>
      </c>
      <c r="C35" s="1">
        <v>46020</v>
      </c>
    </row>
    <row r="36" spans="1:3" x14ac:dyDescent="0.25">
      <c r="B36" s="5" t="s">
        <v>1269</v>
      </c>
      <c r="C36" s="4">
        <f>SUM(C23:C35)</f>
        <v>684085</v>
      </c>
    </row>
    <row r="37" spans="1:3" x14ac:dyDescent="0.25">
      <c r="B37" s="5" t="s">
        <v>1270</v>
      </c>
      <c r="C37" s="4">
        <f>C21+C36</f>
        <v>2056189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0"/>
  <sheetViews>
    <sheetView showGridLines="0" workbookViewId="0">
      <selection activeCell="A9" sqref="A9:C80"/>
    </sheetView>
  </sheetViews>
  <sheetFormatPr baseColWidth="10" defaultRowHeight="15" x14ac:dyDescent="0.25"/>
  <cols>
    <col min="1" max="1" width="15.85546875" customWidth="1"/>
    <col min="2" max="2" width="45.85546875" customWidth="1"/>
  </cols>
  <sheetData>
    <row r="2" spans="1:6" x14ac:dyDescent="0.25">
      <c r="B2" t="s">
        <v>98</v>
      </c>
      <c r="C2" s="3" t="s">
        <v>101</v>
      </c>
      <c r="F2" s="6"/>
    </row>
    <row r="3" spans="1:6" x14ac:dyDescent="0.25">
      <c r="B3" t="s">
        <v>99</v>
      </c>
      <c r="F3" s="6"/>
    </row>
    <row r="4" spans="1:6" x14ac:dyDescent="0.25">
      <c r="B4" t="s">
        <v>100</v>
      </c>
      <c r="F4" s="6"/>
    </row>
    <row r="5" spans="1:6" x14ac:dyDescent="0.25">
      <c r="F5" s="6"/>
    </row>
    <row r="6" spans="1:6" x14ac:dyDescent="0.25">
      <c r="F6" s="6"/>
    </row>
    <row r="9" spans="1:6" x14ac:dyDescent="0.25">
      <c r="A9" s="5" t="s">
        <v>1271</v>
      </c>
      <c r="B9" s="5" t="s">
        <v>1272</v>
      </c>
      <c r="C9" s="4"/>
    </row>
    <row r="10" spans="1:6" x14ac:dyDescent="0.25">
      <c r="A10" s="5" t="s">
        <v>1273</v>
      </c>
      <c r="B10" s="5" t="s">
        <v>1274</v>
      </c>
      <c r="C10" s="4"/>
    </row>
    <row r="11" spans="1:6" x14ac:dyDescent="0.25">
      <c r="A11" t="s">
        <v>262</v>
      </c>
      <c r="B11" t="s">
        <v>141</v>
      </c>
      <c r="C11" s="1">
        <v>20521</v>
      </c>
    </row>
    <row r="12" spans="1:6" x14ac:dyDescent="0.25">
      <c r="A12" t="s">
        <v>241</v>
      </c>
      <c r="B12" t="s">
        <v>139</v>
      </c>
      <c r="C12" s="1">
        <v>6751</v>
      </c>
    </row>
    <row r="13" spans="1:6" x14ac:dyDescent="0.25">
      <c r="A13" t="s">
        <v>240</v>
      </c>
      <c r="B13" t="s">
        <v>138</v>
      </c>
      <c r="C13" s="1">
        <v>11474</v>
      </c>
    </row>
    <row r="14" spans="1:6" x14ac:dyDescent="0.25">
      <c r="A14" t="s">
        <v>239</v>
      </c>
      <c r="B14" t="s">
        <v>137</v>
      </c>
      <c r="C14" s="1">
        <v>23514</v>
      </c>
    </row>
    <row r="15" spans="1:6" x14ac:dyDescent="0.25">
      <c r="A15" t="s">
        <v>273</v>
      </c>
      <c r="B15" t="s">
        <v>136</v>
      </c>
      <c r="C15" s="1">
        <v>13883</v>
      </c>
    </row>
    <row r="16" spans="1:6" x14ac:dyDescent="0.25">
      <c r="A16" t="s">
        <v>274</v>
      </c>
      <c r="B16" t="s">
        <v>135</v>
      </c>
      <c r="C16" s="1">
        <v>18819</v>
      </c>
    </row>
    <row r="17" spans="1:3" x14ac:dyDescent="0.25">
      <c r="A17" t="s">
        <v>332</v>
      </c>
      <c r="B17" t="s">
        <v>148</v>
      </c>
      <c r="C17" s="1">
        <v>114413</v>
      </c>
    </row>
    <row r="18" spans="1:3" x14ac:dyDescent="0.25">
      <c r="A18" t="s">
        <v>333</v>
      </c>
      <c r="B18" t="s">
        <v>135</v>
      </c>
      <c r="C18" s="1">
        <v>176091</v>
      </c>
    </row>
    <row r="19" spans="1:3" x14ac:dyDescent="0.25">
      <c r="A19" t="s">
        <v>238</v>
      </c>
      <c r="B19" t="s">
        <v>134</v>
      </c>
      <c r="C19" s="1">
        <v>6820</v>
      </c>
    </row>
    <row r="20" spans="1:3" x14ac:dyDescent="0.25">
      <c r="A20" t="s">
        <v>334</v>
      </c>
      <c r="B20" t="s">
        <v>147</v>
      </c>
      <c r="C20" s="1">
        <v>34824</v>
      </c>
    </row>
    <row r="21" spans="1:3" x14ac:dyDescent="0.25">
      <c r="A21" t="s">
        <v>275</v>
      </c>
      <c r="B21" t="s">
        <v>133</v>
      </c>
      <c r="C21" s="1">
        <v>3445</v>
      </c>
    </row>
    <row r="22" spans="1:3" x14ac:dyDescent="0.25">
      <c r="A22" t="s">
        <v>237</v>
      </c>
      <c r="B22" t="s">
        <v>132</v>
      </c>
      <c r="C22" s="1">
        <v>20030</v>
      </c>
    </row>
    <row r="23" spans="1:3" x14ac:dyDescent="0.25">
      <c r="A23" t="s">
        <v>249</v>
      </c>
      <c r="B23" t="s">
        <v>121</v>
      </c>
      <c r="C23" s="1">
        <v>100832</v>
      </c>
    </row>
    <row r="24" spans="1:3" x14ac:dyDescent="0.25">
      <c r="A24" t="s">
        <v>352</v>
      </c>
      <c r="B24" t="s">
        <v>157</v>
      </c>
      <c r="C24" s="1">
        <v>11204</v>
      </c>
    </row>
    <row r="25" spans="1:3" x14ac:dyDescent="0.25">
      <c r="A25" t="s">
        <v>406</v>
      </c>
      <c r="B25" t="s">
        <v>407</v>
      </c>
      <c r="C25" s="1">
        <v>9800</v>
      </c>
    </row>
    <row r="26" spans="1:3" x14ac:dyDescent="0.25">
      <c r="A26" t="s">
        <v>408</v>
      </c>
      <c r="B26" t="s">
        <v>170</v>
      </c>
      <c r="C26" s="1">
        <v>600</v>
      </c>
    </row>
    <row r="27" spans="1:3" x14ac:dyDescent="0.25">
      <c r="A27" t="s">
        <v>254</v>
      </c>
      <c r="B27" t="s">
        <v>131</v>
      </c>
      <c r="C27" s="1">
        <v>900</v>
      </c>
    </row>
    <row r="28" spans="1:3" x14ac:dyDescent="0.25">
      <c r="A28" t="s">
        <v>557</v>
      </c>
      <c r="B28" t="s">
        <v>558</v>
      </c>
      <c r="C28" s="1">
        <v>100</v>
      </c>
    </row>
    <row r="29" spans="1:3" x14ac:dyDescent="0.25">
      <c r="A29" t="s">
        <v>443</v>
      </c>
      <c r="B29" t="s">
        <v>444</v>
      </c>
      <c r="C29" s="1">
        <v>356</v>
      </c>
    </row>
    <row r="30" spans="1:3" x14ac:dyDescent="0.25">
      <c r="A30" t="s">
        <v>445</v>
      </c>
      <c r="B30" t="s">
        <v>213</v>
      </c>
      <c r="C30" s="1">
        <v>7700</v>
      </c>
    </row>
    <row r="31" spans="1:3" x14ac:dyDescent="0.25">
      <c r="A31" t="s">
        <v>298</v>
      </c>
      <c r="B31" t="s">
        <v>113</v>
      </c>
      <c r="C31" s="1">
        <v>400</v>
      </c>
    </row>
    <row r="32" spans="1:3" x14ac:dyDescent="0.25">
      <c r="A32" t="s">
        <v>911</v>
      </c>
      <c r="B32" t="s">
        <v>912</v>
      </c>
      <c r="C32" s="1">
        <v>700</v>
      </c>
    </row>
    <row r="33" spans="1:3" x14ac:dyDescent="0.25">
      <c r="A33" t="s">
        <v>366</v>
      </c>
      <c r="B33" t="s">
        <v>367</v>
      </c>
      <c r="C33" s="1">
        <v>100</v>
      </c>
    </row>
    <row r="34" spans="1:3" x14ac:dyDescent="0.25">
      <c r="A34" t="s">
        <v>629</v>
      </c>
      <c r="B34" t="s">
        <v>630</v>
      </c>
      <c r="C34" s="1">
        <v>600</v>
      </c>
    </row>
    <row r="35" spans="1:3" x14ac:dyDescent="0.25">
      <c r="A35" t="s">
        <v>258</v>
      </c>
      <c r="B35" t="s">
        <v>192</v>
      </c>
      <c r="C35" s="1">
        <v>3000</v>
      </c>
    </row>
    <row r="36" spans="1:3" x14ac:dyDescent="0.25">
      <c r="A36" t="s">
        <v>1275</v>
      </c>
      <c r="B36" t="s">
        <v>1276</v>
      </c>
      <c r="C36" s="1">
        <v>15000</v>
      </c>
    </row>
    <row r="37" spans="1:3" x14ac:dyDescent="0.25">
      <c r="A37" t="s">
        <v>1277</v>
      </c>
      <c r="B37" t="s">
        <v>1278</v>
      </c>
      <c r="C37" s="1">
        <v>32000</v>
      </c>
    </row>
    <row r="38" spans="1:3" x14ac:dyDescent="0.25">
      <c r="B38" s="5" t="s">
        <v>1279</v>
      </c>
      <c r="C38" s="4">
        <f>SUM(C11:C37)</f>
        <v>633877</v>
      </c>
    </row>
    <row r="39" spans="1:3" x14ac:dyDescent="0.25">
      <c r="A39" s="5" t="s">
        <v>1211</v>
      </c>
      <c r="B39" s="5" t="s">
        <v>1212</v>
      </c>
      <c r="C39" s="4"/>
    </row>
    <row r="40" spans="1:3" x14ac:dyDescent="0.25">
      <c r="A40" t="s">
        <v>272</v>
      </c>
      <c r="B40" t="s">
        <v>142</v>
      </c>
      <c r="C40" s="1">
        <v>26794</v>
      </c>
    </row>
    <row r="41" spans="1:3" x14ac:dyDescent="0.25">
      <c r="A41" t="s">
        <v>241</v>
      </c>
      <c r="B41" t="s">
        <v>139</v>
      </c>
      <c r="C41" s="1">
        <v>9232</v>
      </c>
    </row>
    <row r="42" spans="1:3" x14ac:dyDescent="0.25">
      <c r="A42" t="s">
        <v>240</v>
      </c>
      <c r="B42" t="s">
        <v>138</v>
      </c>
      <c r="C42" s="1">
        <v>18005</v>
      </c>
    </row>
    <row r="43" spans="1:3" x14ac:dyDescent="0.25">
      <c r="A43" t="s">
        <v>239</v>
      </c>
      <c r="B43" t="s">
        <v>137</v>
      </c>
      <c r="C43" s="1">
        <v>28911</v>
      </c>
    </row>
    <row r="44" spans="1:3" x14ac:dyDescent="0.25">
      <c r="A44" t="s">
        <v>238</v>
      </c>
      <c r="B44" t="s">
        <v>134</v>
      </c>
      <c r="C44" s="1">
        <v>6889</v>
      </c>
    </row>
    <row r="45" spans="1:3" x14ac:dyDescent="0.25">
      <c r="A45" t="s">
        <v>237</v>
      </c>
      <c r="B45" t="s">
        <v>132</v>
      </c>
      <c r="C45" s="1">
        <v>26045</v>
      </c>
    </row>
    <row r="46" spans="1:3" x14ac:dyDescent="0.25">
      <c r="A46" t="s">
        <v>408</v>
      </c>
      <c r="B46" t="s">
        <v>170</v>
      </c>
      <c r="C46" s="1">
        <v>3500</v>
      </c>
    </row>
    <row r="47" spans="1:3" x14ac:dyDescent="0.25">
      <c r="A47" t="s">
        <v>276</v>
      </c>
      <c r="B47" t="s">
        <v>130</v>
      </c>
      <c r="C47" s="1">
        <v>3000</v>
      </c>
    </row>
    <row r="48" spans="1:3" x14ac:dyDescent="0.25">
      <c r="A48" t="s">
        <v>1280</v>
      </c>
      <c r="B48" t="s">
        <v>1281</v>
      </c>
      <c r="C48" s="1">
        <v>6000</v>
      </c>
    </row>
    <row r="49" spans="1:3" x14ac:dyDescent="0.25">
      <c r="A49" t="s">
        <v>1282</v>
      </c>
      <c r="B49" t="s">
        <v>1283</v>
      </c>
      <c r="C49" s="1">
        <v>2500</v>
      </c>
    </row>
    <row r="50" spans="1:3" x14ac:dyDescent="0.25">
      <c r="A50" t="s">
        <v>1284</v>
      </c>
      <c r="B50" t="s">
        <v>1285</v>
      </c>
      <c r="C50" s="1">
        <v>40000</v>
      </c>
    </row>
    <row r="51" spans="1:3" x14ac:dyDescent="0.25">
      <c r="A51" t="s">
        <v>923</v>
      </c>
      <c r="B51" t="s">
        <v>218</v>
      </c>
      <c r="C51" s="1">
        <v>60000</v>
      </c>
    </row>
    <row r="52" spans="1:3" x14ac:dyDescent="0.25">
      <c r="A52" t="s">
        <v>1286</v>
      </c>
      <c r="B52" t="s">
        <v>1287</v>
      </c>
      <c r="C52" s="1">
        <v>18500</v>
      </c>
    </row>
    <row r="53" spans="1:3" x14ac:dyDescent="0.25">
      <c r="A53" t="s">
        <v>714</v>
      </c>
      <c r="B53" t="s">
        <v>715</v>
      </c>
      <c r="C53" s="1">
        <v>10000</v>
      </c>
    </row>
    <row r="54" spans="1:3" x14ac:dyDescent="0.25">
      <c r="B54" s="5" t="s">
        <v>1215</v>
      </c>
      <c r="C54" s="4">
        <f>SUM(C40:C53)</f>
        <v>259376</v>
      </c>
    </row>
    <row r="55" spans="1:3" x14ac:dyDescent="0.25">
      <c r="A55" s="5" t="s">
        <v>1288</v>
      </c>
      <c r="B55" s="5" t="s">
        <v>1289</v>
      </c>
      <c r="C55" s="4"/>
    </row>
    <row r="56" spans="1:3" x14ac:dyDescent="0.25">
      <c r="A56" t="s">
        <v>406</v>
      </c>
      <c r="B56" t="s">
        <v>407</v>
      </c>
      <c r="C56" s="1">
        <v>10276</v>
      </c>
    </row>
    <row r="57" spans="1:3" x14ac:dyDescent="0.25">
      <c r="A57" t="s">
        <v>433</v>
      </c>
      <c r="B57" t="s">
        <v>434</v>
      </c>
      <c r="C57" s="1">
        <v>5000</v>
      </c>
    </row>
    <row r="58" spans="1:3" x14ac:dyDescent="0.25">
      <c r="A58" t="s">
        <v>408</v>
      </c>
      <c r="B58" t="s">
        <v>170</v>
      </c>
      <c r="C58" s="1">
        <v>1500</v>
      </c>
    </row>
    <row r="59" spans="1:3" x14ac:dyDescent="0.25">
      <c r="A59" t="s">
        <v>911</v>
      </c>
      <c r="B59" t="s">
        <v>912</v>
      </c>
      <c r="C59" s="1">
        <v>400</v>
      </c>
    </row>
    <row r="60" spans="1:3" x14ac:dyDescent="0.25">
      <c r="A60" t="s">
        <v>303</v>
      </c>
      <c r="B60" t="s">
        <v>304</v>
      </c>
      <c r="C60" s="1">
        <v>3000</v>
      </c>
    </row>
    <row r="61" spans="1:3" x14ac:dyDescent="0.25">
      <c r="A61" t="s">
        <v>1290</v>
      </c>
      <c r="B61" t="s">
        <v>1291</v>
      </c>
      <c r="C61" s="1">
        <v>6000</v>
      </c>
    </row>
    <row r="62" spans="1:3" x14ac:dyDescent="0.25">
      <c r="A62" t="s">
        <v>258</v>
      </c>
      <c r="B62" t="s">
        <v>192</v>
      </c>
      <c r="C62" s="1">
        <v>4000</v>
      </c>
    </row>
    <row r="63" spans="1:3" x14ac:dyDescent="0.25">
      <c r="A63" t="s">
        <v>1292</v>
      </c>
      <c r="B63" t="s">
        <v>1293</v>
      </c>
      <c r="C63" s="1">
        <v>18000</v>
      </c>
    </row>
    <row r="64" spans="1:3" x14ac:dyDescent="0.25">
      <c r="B64" s="5" t="s">
        <v>1294</v>
      </c>
      <c r="C64" s="4">
        <f>SUM(C56:C63)</f>
        <v>48176</v>
      </c>
    </row>
    <row r="65" spans="1:3" x14ac:dyDescent="0.25">
      <c r="A65" s="5" t="s">
        <v>1295</v>
      </c>
      <c r="B65" s="5" t="s">
        <v>1296</v>
      </c>
      <c r="C65" s="4"/>
    </row>
    <row r="66" spans="1:3" x14ac:dyDescent="0.25">
      <c r="A66" t="s">
        <v>262</v>
      </c>
      <c r="B66" t="s">
        <v>141</v>
      </c>
      <c r="C66" s="1">
        <v>10260</v>
      </c>
    </row>
    <row r="67" spans="1:3" x14ac:dyDescent="0.25">
      <c r="A67" t="s">
        <v>242</v>
      </c>
      <c r="B67" t="s">
        <v>140</v>
      </c>
      <c r="C67" s="1">
        <v>8698</v>
      </c>
    </row>
    <row r="68" spans="1:3" x14ac:dyDescent="0.25">
      <c r="A68" t="s">
        <v>241</v>
      </c>
      <c r="B68" t="s">
        <v>139</v>
      </c>
      <c r="C68" s="1">
        <v>5962</v>
      </c>
    </row>
    <row r="69" spans="1:3" x14ac:dyDescent="0.25">
      <c r="A69" t="s">
        <v>240</v>
      </c>
      <c r="B69" t="s">
        <v>138</v>
      </c>
      <c r="C69" s="1">
        <v>11474</v>
      </c>
    </row>
    <row r="70" spans="1:3" x14ac:dyDescent="0.25">
      <c r="A70" t="s">
        <v>239</v>
      </c>
      <c r="B70" t="s">
        <v>137</v>
      </c>
      <c r="C70" s="1">
        <v>21560</v>
      </c>
    </row>
    <row r="71" spans="1:3" x14ac:dyDescent="0.25">
      <c r="A71" t="s">
        <v>238</v>
      </c>
      <c r="B71" t="s">
        <v>134</v>
      </c>
      <c r="C71" s="1">
        <v>6786</v>
      </c>
    </row>
    <row r="72" spans="1:3" x14ac:dyDescent="0.25">
      <c r="A72" t="s">
        <v>237</v>
      </c>
      <c r="B72" t="s">
        <v>132</v>
      </c>
      <c r="C72" s="1">
        <v>18770</v>
      </c>
    </row>
    <row r="73" spans="1:3" x14ac:dyDescent="0.25">
      <c r="B73" s="5" t="s">
        <v>1297</v>
      </c>
      <c r="C73" s="4">
        <f>SUM(C66:C72)</f>
        <v>83510</v>
      </c>
    </row>
    <row r="74" spans="1:3" x14ac:dyDescent="0.25">
      <c r="A74" s="5" t="s">
        <v>1298</v>
      </c>
      <c r="B74" s="5" t="s">
        <v>1299</v>
      </c>
      <c r="C74" s="4"/>
    </row>
    <row r="75" spans="1:3" x14ac:dyDescent="0.25">
      <c r="A75" t="s">
        <v>332</v>
      </c>
      <c r="B75" t="s">
        <v>148</v>
      </c>
      <c r="C75" s="1">
        <v>9218</v>
      </c>
    </row>
    <row r="76" spans="1:3" x14ac:dyDescent="0.25">
      <c r="A76" t="s">
        <v>333</v>
      </c>
      <c r="B76" t="s">
        <v>135</v>
      </c>
      <c r="C76" s="1">
        <v>14585</v>
      </c>
    </row>
    <row r="77" spans="1:3" x14ac:dyDescent="0.25">
      <c r="A77" t="s">
        <v>334</v>
      </c>
      <c r="B77" t="s">
        <v>147</v>
      </c>
      <c r="C77" s="1">
        <v>3376</v>
      </c>
    </row>
    <row r="78" spans="1:3" x14ac:dyDescent="0.25">
      <c r="A78" t="s">
        <v>249</v>
      </c>
      <c r="B78" t="s">
        <v>121</v>
      </c>
      <c r="C78" s="1">
        <v>8423</v>
      </c>
    </row>
    <row r="79" spans="1:3" x14ac:dyDescent="0.25">
      <c r="B79" s="5" t="s">
        <v>1300</v>
      </c>
      <c r="C79" s="4">
        <f>SUM(C75:C78)</f>
        <v>35602</v>
      </c>
    </row>
    <row r="80" spans="1:3" x14ac:dyDescent="0.25">
      <c r="B80" s="5" t="s">
        <v>1301</v>
      </c>
      <c r="C80" s="4">
        <f>C38+C54+C64+C73+C79</f>
        <v>1060541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28"/>
  <sheetViews>
    <sheetView showGridLines="0" workbookViewId="0"/>
  </sheetViews>
  <sheetFormatPr baseColWidth="10" defaultRowHeight="15" x14ac:dyDescent="0.25"/>
  <cols>
    <col min="1" max="1" width="13.7109375" customWidth="1"/>
    <col min="2" max="2" width="56.28515625" customWidth="1"/>
    <col min="3" max="4" width="10.85546875" customWidth="1"/>
    <col min="5" max="5" width="8.85546875" customWidth="1"/>
    <col min="6" max="6" width="8" customWidth="1"/>
  </cols>
  <sheetData>
    <row r="2" spans="1:3" x14ac:dyDescent="0.25">
      <c r="B2" t="s">
        <v>98</v>
      </c>
      <c r="C2" s="3" t="s">
        <v>101</v>
      </c>
    </row>
    <row r="3" spans="1:3" x14ac:dyDescent="0.25">
      <c r="B3" t="s">
        <v>99</v>
      </c>
    </row>
    <row r="4" spans="1:3" x14ac:dyDescent="0.25">
      <c r="B4" t="s">
        <v>100</v>
      </c>
    </row>
    <row r="9" spans="1:3" x14ac:dyDescent="0.25">
      <c r="A9" s="5" t="s">
        <v>1302</v>
      </c>
      <c r="B9" s="5" t="s">
        <v>1303</v>
      </c>
      <c r="C9" s="5"/>
    </row>
    <row r="10" spans="1:3" x14ac:dyDescent="0.25">
      <c r="A10" t="s">
        <v>1304</v>
      </c>
      <c r="B10" t="s">
        <v>0</v>
      </c>
      <c r="C10" s="1">
        <v>2968540</v>
      </c>
    </row>
    <row r="11" spans="1:3" x14ac:dyDescent="0.25">
      <c r="A11" t="s">
        <v>1305</v>
      </c>
      <c r="B11" t="s">
        <v>1</v>
      </c>
      <c r="C11" s="1">
        <v>650000</v>
      </c>
    </row>
    <row r="12" spans="1:3" x14ac:dyDescent="0.25">
      <c r="A12" t="s">
        <v>1306</v>
      </c>
      <c r="B12" t="s">
        <v>2</v>
      </c>
      <c r="C12" s="1">
        <v>46567000</v>
      </c>
    </row>
    <row r="13" spans="1:3" x14ac:dyDescent="0.25">
      <c r="A13" t="s">
        <v>1307</v>
      </c>
      <c r="B13" t="s">
        <v>3</v>
      </c>
      <c r="C13" s="1">
        <v>18671000</v>
      </c>
    </row>
    <row r="14" spans="1:3" x14ac:dyDescent="0.25">
      <c r="A14" t="s">
        <v>1308</v>
      </c>
      <c r="B14" t="s">
        <v>4</v>
      </c>
      <c r="C14" s="1">
        <v>12005000</v>
      </c>
    </row>
    <row r="15" spans="1:3" x14ac:dyDescent="0.25">
      <c r="A15" t="s">
        <v>1309</v>
      </c>
      <c r="B15" t="s">
        <v>5</v>
      </c>
      <c r="C15" s="1">
        <v>5231000</v>
      </c>
    </row>
    <row r="16" spans="1:3" x14ac:dyDescent="0.25">
      <c r="A16" t="s">
        <v>1310</v>
      </c>
      <c r="B16" t="s">
        <v>6</v>
      </c>
      <c r="C16" s="1">
        <v>14470000</v>
      </c>
    </row>
    <row r="17" spans="1:3" x14ac:dyDescent="0.25">
      <c r="B17" s="5" t="s">
        <v>1311</v>
      </c>
      <c r="C17" s="4">
        <f>SUM(C10:C16)</f>
        <v>100562540</v>
      </c>
    </row>
    <row r="18" spans="1:3" x14ac:dyDescent="0.25">
      <c r="A18" s="5" t="s">
        <v>1312</v>
      </c>
      <c r="B18" s="5" t="s">
        <v>1313</v>
      </c>
      <c r="C18" s="4"/>
    </row>
    <row r="19" spans="1:3" x14ac:dyDescent="0.25">
      <c r="A19" t="s">
        <v>1314</v>
      </c>
      <c r="B19" t="s">
        <v>7</v>
      </c>
      <c r="C19" s="1">
        <v>3229420</v>
      </c>
    </row>
    <row r="20" spans="1:3" x14ac:dyDescent="0.25">
      <c r="A20" t="s">
        <v>1315</v>
      </c>
      <c r="B20" t="s">
        <v>8</v>
      </c>
      <c r="C20" s="1">
        <v>50600</v>
      </c>
    </row>
    <row r="21" spans="1:3" x14ac:dyDescent="0.25">
      <c r="A21" t="s">
        <v>1316</v>
      </c>
      <c r="B21" t="s">
        <v>9</v>
      </c>
      <c r="C21" s="1">
        <v>17910</v>
      </c>
    </row>
    <row r="22" spans="1:3" x14ac:dyDescent="0.25">
      <c r="A22" t="s">
        <v>1317</v>
      </c>
      <c r="B22" t="s">
        <v>10</v>
      </c>
      <c r="C22" s="1">
        <v>446500</v>
      </c>
    </row>
    <row r="23" spans="1:3" x14ac:dyDescent="0.25">
      <c r="A23" t="s">
        <v>1318</v>
      </c>
      <c r="B23" t="s">
        <v>11</v>
      </c>
      <c r="C23" s="1">
        <v>741260</v>
      </c>
    </row>
    <row r="24" spans="1:3" x14ac:dyDescent="0.25">
      <c r="A24" t="s">
        <v>1319</v>
      </c>
      <c r="B24" t="s">
        <v>12</v>
      </c>
      <c r="C24" s="1">
        <v>1140</v>
      </c>
    </row>
    <row r="25" spans="1:3" x14ac:dyDescent="0.25">
      <c r="A25" t="s">
        <v>1320</v>
      </c>
      <c r="B25" t="s">
        <v>13</v>
      </c>
      <c r="C25" s="1">
        <v>6937000</v>
      </c>
    </row>
    <row r="26" spans="1:3" x14ac:dyDescent="0.25">
      <c r="A26" t="s">
        <v>1321</v>
      </c>
      <c r="B26" t="s">
        <v>14</v>
      </c>
      <c r="C26" s="1">
        <v>2400</v>
      </c>
    </row>
    <row r="27" spans="1:3" x14ac:dyDescent="0.25">
      <c r="B27" s="5" t="s">
        <v>1322</v>
      </c>
      <c r="C27" s="4">
        <f>SUM(C19:C26)</f>
        <v>11426230</v>
      </c>
    </row>
    <row r="28" spans="1:3" x14ac:dyDescent="0.25">
      <c r="A28" s="5" t="s">
        <v>1323</v>
      </c>
      <c r="B28" s="5" t="s">
        <v>1324</v>
      </c>
      <c r="C28" s="4"/>
    </row>
    <row r="29" spans="1:3" x14ac:dyDescent="0.25">
      <c r="A29" t="s">
        <v>1325</v>
      </c>
      <c r="B29" t="s">
        <v>15</v>
      </c>
      <c r="C29" s="1">
        <v>272000</v>
      </c>
    </row>
    <row r="30" spans="1:3" x14ac:dyDescent="0.25">
      <c r="A30" t="s">
        <v>1326</v>
      </c>
      <c r="B30" t="s">
        <v>16</v>
      </c>
      <c r="C30" s="1">
        <v>14900000</v>
      </c>
    </row>
    <row r="31" spans="1:3" x14ac:dyDescent="0.25">
      <c r="A31" t="s">
        <v>1327</v>
      </c>
      <c r="B31" t="s">
        <v>17</v>
      </c>
      <c r="C31" s="1">
        <v>246000</v>
      </c>
    </row>
    <row r="32" spans="1:3" x14ac:dyDescent="0.25">
      <c r="A32" t="s">
        <v>1328</v>
      </c>
      <c r="B32" t="s">
        <v>18</v>
      </c>
      <c r="C32" s="1">
        <v>2000</v>
      </c>
    </row>
    <row r="33" spans="1:3" x14ac:dyDescent="0.25">
      <c r="A33" t="s">
        <v>1329</v>
      </c>
      <c r="B33" t="s">
        <v>19</v>
      </c>
      <c r="C33" s="1">
        <v>63000</v>
      </c>
    </row>
    <row r="34" spans="1:3" x14ac:dyDescent="0.25">
      <c r="A34" t="s">
        <v>1330</v>
      </c>
      <c r="B34" t="s">
        <v>20</v>
      </c>
      <c r="C34" s="1">
        <v>620000</v>
      </c>
    </row>
    <row r="35" spans="1:3" x14ac:dyDescent="0.25">
      <c r="A35" t="s">
        <v>1331</v>
      </c>
      <c r="B35" t="s">
        <v>21</v>
      </c>
      <c r="C35" s="1">
        <v>306400</v>
      </c>
    </row>
    <row r="36" spans="1:3" x14ac:dyDescent="0.25">
      <c r="A36" t="s">
        <v>1332</v>
      </c>
      <c r="B36" t="s">
        <v>22</v>
      </c>
      <c r="C36" s="1">
        <v>339800</v>
      </c>
    </row>
    <row r="37" spans="1:3" x14ac:dyDescent="0.25">
      <c r="A37" t="s">
        <v>1333</v>
      </c>
      <c r="B37" t="s">
        <v>23</v>
      </c>
      <c r="C37" s="1">
        <v>40000</v>
      </c>
    </row>
    <row r="38" spans="1:3" x14ac:dyDescent="0.25">
      <c r="A38" t="s">
        <v>1334</v>
      </c>
      <c r="B38" t="s">
        <v>24</v>
      </c>
      <c r="C38" s="1">
        <v>209000</v>
      </c>
    </row>
    <row r="39" spans="1:3" x14ac:dyDescent="0.25">
      <c r="A39" t="s">
        <v>1335</v>
      </c>
      <c r="B39" t="s">
        <v>25</v>
      </c>
      <c r="C39" s="1">
        <v>1000</v>
      </c>
    </row>
    <row r="40" spans="1:3" x14ac:dyDescent="0.25">
      <c r="A40" t="s">
        <v>1336</v>
      </c>
      <c r="B40" t="s">
        <v>26</v>
      </c>
      <c r="C40" s="1">
        <v>42200</v>
      </c>
    </row>
    <row r="41" spans="1:3" x14ac:dyDescent="0.25">
      <c r="A41" t="s">
        <v>1337</v>
      </c>
      <c r="B41" t="s">
        <v>27</v>
      </c>
      <c r="C41" s="1">
        <v>33000</v>
      </c>
    </row>
    <row r="42" spans="1:3" x14ac:dyDescent="0.25">
      <c r="A42" t="s">
        <v>1338</v>
      </c>
      <c r="B42" t="s">
        <v>28</v>
      </c>
      <c r="C42" s="1">
        <v>20000</v>
      </c>
    </row>
    <row r="43" spans="1:3" x14ac:dyDescent="0.25">
      <c r="A43" t="s">
        <v>1339</v>
      </c>
      <c r="B43" t="s">
        <v>29</v>
      </c>
      <c r="C43" s="1">
        <v>14000</v>
      </c>
    </row>
    <row r="44" spans="1:3" x14ac:dyDescent="0.25">
      <c r="A44" t="s">
        <v>1340</v>
      </c>
      <c r="B44" t="s">
        <v>30</v>
      </c>
      <c r="C44" s="1">
        <v>100</v>
      </c>
    </row>
    <row r="45" spans="1:3" x14ac:dyDescent="0.25">
      <c r="A45" t="s">
        <v>1341</v>
      </c>
      <c r="B45" t="s">
        <v>31</v>
      </c>
      <c r="C45" s="1">
        <v>2070000</v>
      </c>
    </row>
    <row r="46" spans="1:3" x14ac:dyDescent="0.25">
      <c r="A46" t="s">
        <v>1342</v>
      </c>
      <c r="B46" t="s">
        <v>32</v>
      </c>
      <c r="C46" s="1">
        <v>1750000</v>
      </c>
    </row>
    <row r="47" spans="1:3" x14ac:dyDescent="0.25">
      <c r="A47" t="s">
        <v>1343</v>
      </c>
      <c r="B47" t="s">
        <v>33</v>
      </c>
      <c r="C47" s="1">
        <v>3085700</v>
      </c>
    </row>
    <row r="48" spans="1:3" x14ac:dyDescent="0.25">
      <c r="A48" t="s">
        <v>1344</v>
      </c>
      <c r="B48" t="s">
        <v>34</v>
      </c>
      <c r="C48" s="1">
        <v>1195500</v>
      </c>
    </row>
    <row r="49" spans="1:3" x14ac:dyDescent="0.25">
      <c r="A49" t="s">
        <v>1345</v>
      </c>
      <c r="B49" t="s">
        <v>35</v>
      </c>
      <c r="C49" s="1">
        <v>418000</v>
      </c>
    </row>
    <row r="50" spans="1:3" x14ac:dyDescent="0.25">
      <c r="A50" t="s">
        <v>1346</v>
      </c>
      <c r="B50" t="s">
        <v>36</v>
      </c>
      <c r="C50" s="1">
        <v>48600</v>
      </c>
    </row>
    <row r="51" spans="1:3" x14ac:dyDescent="0.25">
      <c r="A51" t="s">
        <v>1347</v>
      </c>
      <c r="B51" t="s">
        <v>37</v>
      </c>
      <c r="C51" s="1">
        <v>416000</v>
      </c>
    </row>
    <row r="52" spans="1:3" x14ac:dyDescent="0.25">
      <c r="A52" t="s">
        <v>1348</v>
      </c>
      <c r="B52" t="s">
        <v>38</v>
      </c>
      <c r="C52" s="1">
        <v>215000</v>
      </c>
    </row>
    <row r="53" spans="1:3" x14ac:dyDescent="0.25">
      <c r="A53" t="s">
        <v>1349</v>
      </c>
      <c r="B53" t="s">
        <v>39</v>
      </c>
      <c r="C53" s="1">
        <v>100</v>
      </c>
    </row>
    <row r="54" spans="1:3" x14ac:dyDescent="0.25">
      <c r="A54" t="s">
        <v>1350</v>
      </c>
      <c r="B54" t="s">
        <v>40</v>
      </c>
      <c r="C54" s="1">
        <v>45300</v>
      </c>
    </row>
    <row r="55" spans="1:3" x14ac:dyDescent="0.25">
      <c r="A55" t="s">
        <v>1351</v>
      </c>
      <c r="B55" t="s">
        <v>41</v>
      </c>
      <c r="C55" s="1">
        <v>37000</v>
      </c>
    </row>
    <row r="56" spans="1:3" x14ac:dyDescent="0.25">
      <c r="A56" t="s">
        <v>1352</v>
      </c>
      <c r="B56" t="s">
        <v>42</v>
      </c>
      <c r="C56" s="1">
        <v>342000</v>
      </c>
    </row>
    <row r="57" spans="1:3" x14ac:dyDescent="0.25">
      <c r="A57" t="s">
        <v>1353</v>
      </c>
      <c r="B57" t="s">
        <v>43</v>
      </c>
      <c r="C57" s="1">
        <v>4200</v>
      </c>
    </row>
    <row r="58" spans="1:3" x14ac:dyDescent="0.25">
      <c r="A58" t="s">
        <v>1354</v>
      </c>
      <c r="B58" t="s">
        <v>44</v>
      </c>
      <c r="C58" s="1">
        <v>100</v>
      </c>
    </row>
    <row r="59" spans="1:3" x14ac:dyDescent="0.25">
      <c r="A59" t="s">
        <v>1355</v>
      </c>
      <c r="B59" t="s">
        <v>45</v>
      </c>
      <c r="C59" s="1">
        <v>100</v>
      </c>
    </row>
    <row r="60" spans="1:3" x14ac:dyDescent="0.25">
      <c r="A60" t="s">
        <v>1356</v>
      </c>
      <c r="B60" t="s">
        <v>46</v>
      </c>
      <c r="C60" s="1">
        <v>20000</v>
      </c>
    </row>
    <row r="61" spans="1:3" x14ac:dyDescent="0.25">
      <c r="A61" t="s">
        <v>1357</v>
      </c>
      <c r="B61" t="s">
        <v>47</v>
      </c>
      <c r="C61" s="1">
        <v>12000</v>
      </c>
    </row>
    <row r="62" spans="1:3" x14ac:dyDescent="0.25">
      <c r="A62" t="s">
        <v>1358</v>
      </c>
      <c r="B62" t="s">
        <v>48</v>
      </c>
      <c r="C62" s="1">
        <v>548100</v>
      </c>
    </row>
    <row r="63" spans="1:3" x14ac:dyDescent="0.25">
      <c r="A63" t="s">
        <v>1359</v>
      </c>
      <c r="B63" t="s">
        <v>49</v>
      </c>
      <c r="C63" s="1">
        <v>86000</v>
      </c>
    </row>
    <row r="64" spans="1:3" x14ac:dyDescent="0.25">
      <c r="A64" t="s">
        <v>1360</v>
      </c>
      <c r="B64" t="s">
        <v>50</v>
      </c>
      <c r="C64" s="1">
        <v>6000</v>
      </c>
    </row>
    <row r="65" spans="1:3" x14ac:dyDescent="0.25">
      <c r="A65" t="s">
        <v>1361</v>
      </c>
      <c r="B65" t="s">
        <v>51</v>
      </c>
      <c r="C65" s="1">
        <v>1100</v>
      </c>
    </row>
    <row r="66" spans="1:3" x14ac:dyDescent="0.25">
      <c r="A66" t="s">
        <v>1362</v>
      </c>
      <c r="B66" t="s">
        <v>52</v>
      </c>
      <c r="C66" s="1">
        <v>461000</v>
      </c>
    </row>
    <row r="67" spans="1:3" x14ac:dyDescent="0.25">
      <c r="A67" t="s">
        <v>1363</v>
      </c>
      <c r="B67" t="s">
        <v>53</v>
      </c>
      <c r="C67" s="1">
        <v>1200</v>
      </c>
    </row>
    <row r="68" spans="1:3" x14ac:dyDescent="0.25">
      <c r="A68" t="s">
        <v>1364</v>
      </c>
      <c r="B68" t="s">
        <v>54</v>
      </c>
      <c r="C68" s="1">
        <v>1000</v>
      </c>
    </row>
    <row r="69" spans="1:3" x14ac:dyDescent="0.25">
      <c r="A69" t="s">
        <v>1365</v>
      </c>
      <c r="B69" t="s">
        <v>55</v>
      </c>
      <c r="C69" s="1">
        <v>4000</v>
      </c>
    </row>
    <row r="70" spans="1:3" x14ac:dyDescent="0.25">
      <c r="A70" t="s">
        <v>1366</v>
      </c>
      <c r="B70" t="s">
        <v>56</v>
      </c>
      <c r="C70" s="1">
        <v>12000</v>
      </c>
    </row>
    <row r="71" spans="1:3" x14ac:dyDescent="0.25">
      <c r="A71" t="s">
        <v>1367</v>
      </c>
      <c r="B71" t="s">
        <v>57</v>
      </c>
      <c r="C71" s="1">
        <v>170000</v>
      </c>
    </row>
    <row r="72" spans="1:3" x14ac:dyDescent="0.25">
      <c r="A72" t="s">
        <v>1368</v>
      </c>
      <c r="B72" t="s">
        <v>58</v>
      </c>
      <c r="C72" s="1">
        <v>41500</v>
      </c>
    </row>
    <row r="73" spans="1:3" x14ac:dyDescent="0.25">
      <c r="A73" t="s">
        <v>1369</v>
      </c>
      <c r="B73" t="s">
        <v>59</v>
      </c>
      <c r="C73" s="1">
        <v>9000</v>
      </c>
    </row>
    <row r="74" spans="1:3" x14ac:dyDescent="0.25">
      <c r="A74" t="s">
        <v>1370</v>
      </c>
      <c r="B74" t="s">
        <v>60</v>
      </c>
      <c r="C74" s="1">
        <v>33500</v>
      </c>
    </row>
    <row r="75" spans="1:3" x14ac:dyDescent="0.25">
      <c r="A75" t="s">
        <v>1371</v>
      </c>
      <c r="B75" t="s">
        <v>61</v>
      </c>
      <c r="C75" s="1">
        <v>2500</v>
      </c>
    </row>
    <row r="76" spans="1:3" x14ac:dyDescent="0.25">
      <c r="A76" t="s">
        <v>1372</v>
      </c>
      <c r="B76" t="s">
        <v>62</v>
      </c>
      <c r="C76" s="1">
        <v>362814</v>
      </c>
    </row>
    <row r="77" spans="1:3" x14ac:dyDescent="0.25">
      <c r="A77" t="s">
        <v>1373</v>
      </c>
      <c r="B77" t="s">
        <v>63</v>
      </c>
      <c r="C77" s="1">
        <v>1000</v>
      </c>
    </row>
    <row r="78" spans="1:3" x14ac:dyDescent="0.25">
      <c r="A78" t="s">
        <v>1374</v>
      </c>
      <c r="B78" t="s">
        <v>64</v>
      </c>
      <c r="C78" s="1">
        <v>1000</v>
      </c>
    </row>
    <row r="79" spans="1:3" x14ac:dyDescent="0.25">
      <c r="A79" t="s">
        <v>1375</v>
      </c>
      <c r="B79" t="s">
        <v>65</v>
      </c>
      <c r="C79" s="1">
        <v>158000</v>
      </c>
    </row>
    <row r="80" spans="1:3" x14ac:dyDescent="0.25">
      <c r="A80" t="s">
        <v>1376</v>
      </c>
      <c r="B80" t="s">
        <v>66</v>
      </c>
      <c r="C80" s="1">
        <v>244000</v>
      </c>
    </row>
    <row r="81" spans="1:3" x14ac:dyDescent="0.25">
      <c r="A81" t="s">
        <v>1377</v>
      </c>
      <c r="B81" t="s">
        <v>67</v>
      </c>
      <c r="C81" s="1">
        <v>1900000</v>
      </c>
    </row>
    <row r="82" spans="1:3" x14ac:dyDescent="0.25">
      <c r="A82" t="s">
        <v>1378</v>
      </c>
      <c r="B82" t="s">
        <v>1379</v>
      </c>
      <c r="C82" s="1">
        <v>316000</v>
      </c>
    </row>
    <row r="83" spans="1:3" x14ac:dyDescent="0.25">
      <c r="A83" t="s">
        <v>1380</v>
      </c>
      <c r="B83" t="s">
        <v>68</v>
      </c>
      <c r="C83" s="1">
        <v>178000</v>
      </c>
    </row>
    <row r="84" spans="1:3" x14ac:dyDescent="0.25">
      <c r="A84" t="s">
        <v>1381</v>
      </c>
      <c r="B84" t="s">
        <v>69</v>
      </c>
      <c r="C84" s="1">
        <v>831438</v>
      </c>
    </row>
    <row r="85" spans="1:3" x14ac:dyDescent="0.25">
      <c r="A85" t="s">
        <v>1382</v>
      </c>
      <c r="B85" t="s">
        <v>70</v>
      </c>
      <c r="C85" s="1">
        <v>1064000</v>
      </c>
    </row>
    <row r="86" spans="1:3" x14ac:dyDescent="0.25">
      <c r="A86" t="s">
        <v>1383</v>
      </c>
      <c r="B86" t="s">
        <v>71</v>
      </c>
      <c r="C86" s="1">
        <v>261000</v>
      </c>
    </row>
    <row r="87" spans="1:3" x14ac:dyDescent="0.25">
      <c r="A87" t="s">
        <v>1384</v>
      </c>
      <c r="B87" t="s">
        <v>72</v>
      </c>
      <c r="C87" s="1">
        <v>50000</v>
      </c>
    </row>
    <row r="88" spans="1:3" x14ac:dyDescent="0.25">
      <c r="A88" t="s">
        <v>1385</v>
      </c>
      <c r="B88" t="s">
        <v>73</v>
      </c>
      <c r="C88" s="1">
        <v>50000</v>
      </c>
    </row>
    <row r="89" spans="1:3" x14ac:dyDescent="0.25">
      <c r="A89" t="s">
        <v>1386</v>
      </c>
      <c r="B89" t="s">
        <v>74</v>
      </c>
      <c r="C89" s="1">
        <v>25100</v>
      </c>
    </row>
    <row r="90" spans="1:3" x14ac:dyDescent="0.25">
      <c r="A90" t="s">
        <v>1387</v>
      </c>
      <c r="B90" t="s">
        <v>75</v>
      </c>
      <c r="C90" s="1">
        <v>125000</v>
      </c>
    </row>
    <row r="91" spans="1:3" x14ac:dyDescent="0.25">
      <c r="A91" t="s">
        <v>1388</v>
      </c>
      <c r="B91" t="s">
        <v>76</v>
      </c>
      <c r="C91" s="1">
        <v>20000</v>
      </c>
    </row>
    <row r="92" spans="1:3" x14ac:dyDescent="0.25">
      <c r="A92" t="s">
        <v>1389</v>
      </c>
      <c r="B92" t="s">
        <v>77</v>
      </c>
      <c r="C92" s="1">
        <v>205000</v>
      </c>
    </row>
    <row r="93" spans="1:3" x14ac:dyDescent="0.25">
      <c r="A93" t="s">
        <v>1390</v>
      </c>
      <c r="B93" t="s">
        <v>78</v>
      </c>
      <c r="C93" s="1">
        <v>33000</v>
      </c>
    </row>
    <row r="94" spans="1:3" x14ac:dyDescent="0.25">
      <c r="A94" t="s">
        <v>1391</v>
      </c>
      <c r="B94" t="s">
        <v>1392</v>
      </c>
      <c r="C94" s="1">
        <v>134600</v>
      </c>
    </row>
    <row r="95" spans="1:3" x14ac:dyDescent="0.25">
      <c r="B95" s="5" t="s">
        <v>1393</v>
      </c>
      <c r="C95" s="4">
        <f>SUM(C29:C94)</f>
        <v>34104952</v>
      </c>
    </row>
    <row r="96" spans="1:3" x14ac:dyDescent="0.25">
      <c r="A96" s="5" t="s">
        <v>1394</v>
      </c>
      <c r="B96" s="5" t="s">
        <v>1395</v>
      </c>
      <c r="C96" s="4"/>
    </row>
    <row r="97" spans="1:3" x14ac:dyDescent="0.25">
      <c r="A97" t="s">
        <v>1396</v>
      </c>
      <c r="B97" t="s">
        <v>79</v>
      </c>
      <c r="C97" s="1">
        <v>39898877</v>
      </c>
    </row>
    <row r="98" spans="1:3" x14ac:dyDescent="0.25">
      <c r="A98" t="s">
        <v>1397</v>
      </c>
      <c r="B98" t="s">
        <v>1398</v>
      </c>
      <c r="C98" s="1">
        <v>318000</v>
      </c>
    </row>
    <row r="99" spans="1:3" x14ac:dyDescent="0.25">
      <c r="A99" t="s">
        <v>1399</v>
      </c>
      <c r="B99" t="s">
        <v>1400</v>
      </c>
      <c r="C99" s="1">
        <v>40000</v>
      </c>
    </row>
    <row r="100" spans="1:3" x14ac:dyDescent="0.25">
      <c r="A100" t="s">
        <v>1401</v>
      </c>
      <c r="B100" t="s">
        <v>1402</v>
      </c>
      <c r="C100" s="1">
        <v>1460060</v>
      </c>
    </row>
    <row r="101" spans="1:3" x14ac:dyDescent="0.25">
      <c r="A101" t="s">
        <v>1403</v>
      </c>
      <c r="B101" t="s">
        <v>1404</v>
      </c>
      <c r="C101" s="1">
        <v>35000</v>
      </c>
    </row>
    <row r="102" spans="1:3" x14ac:dyDescent="0.25">
      <c r="A102" t="s">
        <v>1405</v>
      </c>
      <c r="B102" t="s">
        <v>1406</v>
      </c>
      <c r="C102" s="1">
        <v>421264</v>
      </c>
    </row>
    <row r="103" spans="1:3" x14ac:dyDescent="0.25">
      <c r="A103" t="s">
        <v>1407</v>
      </c>
      <c r="B103" t="s">
        <v>80</v>
      </c>
      <c r="C103" s="1">
        <v>56395</v>
      </c>
    </row>
    <row r="104" spans="1:3" x14ac:dyDescent="0.25">
      <c r="A104" t="s">
        <v>1408</v>
      </c>
      <c r="B104" t="s">
        <v>81</v>
      </c>
      <c r="C104" s="1">
        <v>176264</v>
      </c>
    </row>
    <row r="105" spans="1:3" x14ac:dyDescent="0.25">
      <c r="A105" t="s">
        <v>1409</v>
      </c>
      <c r="B105" t="s">
        <v>82</v>
      </c>
      <c r="C105" s="1">
        <v>1470000</v>
      </c>
    </row>
    <row r="106" spans="1:3" x14ac:dyDescent="0.25">
      <c r="A106" t="s">
        <v>1410</v>
      </c>
      <c r="B106" t="s">
        <v>83</v>
      </c>
      <c r="C106" s="1">
        <v>30000</v>
      </c>
    </row>
    <row r="107" spans="1:3" x14ac:dyDescent="0.25">
      <c r="A107" t="s">
        <v>1411</v>
      </c>
      <c r="B107" t="s">
        <v>84</v>
      </c>
      <c r="C107" s="1">
        <v>200</v>
      </c>
    </row>
    <row r="108" spans="1:3" x14ac:dyDescent="0.25">
      <c r="A108" t="s">
        <v>1412</v>
      </c>
      <c r="B108" t="s">
        <v>85</v>
      </c>
      <c r="C108" s="1">
        <v>50000</v>
      </c>
    </row>
    <row r="109" spans="1:3" x14ac:dyDescent="0.25">
      <c r="A109" t="s">
        <v>1413</v>
      </c>
      <c r="B109" t="s">
        <v>86</v>
      </c>
      <c r="C109" s="1">
        <v>15000</v>
      </c>
    </row>
    <row r="110" spans="1:3" x14ac:dyDescent="0.25">
      <c r="A110" t="s">
        <v>1414</v>
      </c>
      <c r="B110" t="s">
        <v>87</v>
      </c>
      <c r="C110" s="1">
        <v>1333000</v>
      </c>
    </row>
    <row r="111" spans="1:3" x14ac:dyDescent="0.25">
      <c r="B111" s="5" t="s">
        <v>1415</v>
      </c>
      <c r="C111" s="4">
        <f>SUM(C97:C110)</f>
        <v>45304060</v>
      </c>
    </row>
    <row r="112" spans="1:3" x14ac:dyDescent="0.25">
      <c r="A112" s="5" t="s">
        <v>1416</v>
      </c>
      <c r="B112" s="5" t="s">
        <v>1417</v>
      </c>
      <c r="C112" s="4"/>
    </row>
    <row r="113" spans="1:3" x14ac:dyDescent="0.25">
      <c r="A113" t="s">
        <v>1418</v>
      </c>
      <c r="B113" t="s">
        <v>88</v>
      </c>
      <c r="C113" s="1">
        <v>1000</v>
      </c>
    </row>
    <row r="114" spans="1:3" x14ac:dyDescent="0.25">
      <c r="A114" t="s">
        <v>1419</v>
      </c>
      <c r="B114" t="s">
        <v>89</v>
      </c>
      <c r="C114" s="1">
        <v>273000</v>
      </c>
    </row>
    <row r="115" spans="1:3" x14ac:dyDescent="0.25">
      <c r="A115" t="s">
        <v>1420</v>
      </c>
      <c r="B115" t="s">
        <v>90</v>
      </c>
      <c r="C115" s="1">
        <v>896000</v>
      </c>
    </row>
    <row r="116" spans="1:3" x14ac:dyDescent="0.25">
      <c r="A116" t="s">
        <v>1421</v>
      </c>
      <c r="B116" t="s">
        <v>91</v>
      </c>
      <c r="C116" s="1">
        <v>825000</v>
      </c>
    </row>
    <row r="117" spans="1:3" x14ac:dyDescent="0.25">
      <c r="B117" s="5" t="s">
        <v>1422</v>
      </c>
      <c r="C117" s="4">
        <f>SUM(C113:C116)</f>
        <v>1995000</v>
      </c>
    </row>
    <row r="118" spans="1:3" x14ac:dyDescent="0.25">
      <c r="A118" s="5" t="s">
        <v>1423</v>
      </c>
      <c r="B118" s="5" t="s">
        <v>1424</v>
      </c>
      <c r="C118" s="4"/>
    </row>
    <row r="119" spans="1:3" x14ac:dyDescent="0.25">
      <c r="A119" t="s">
        <v>1425</v>
      </c>
      <c r="B119" t="s">
        <v>92</v>
      </c>
      <c r="C119" s="1">
        <v>75000</v>
      </c>
    </row>
    <row r="120" spans="1:3" x14ac:dyDescent="0.25">
      <c r="A120" t="s">
        <v>1426</v>
      </c>
      <c r="B120" t="s">
        <v>93</v>
      </c>
      <c r="C120" s="1">
        <v>450000</v>
      </c>
    </row>
    <row r="121" spans="1:3" x14ac:dyDescent="0.25">
      <c r="A121" t="s">
        <v>1427</v>
      </c>
      <c r="B121" t="s">
        <v>94</v>
      </c>
      <c r="C121" s="1">
        <v>20000</v>
      </c>
    </row>
    <row r="122" spans="1:3" x14ac:dyDescent="0.25">
      <c r="A122" t="s">
        <v>1428</v>
      </c>
      <c r="B122" t="s">
        <v>83</v>
      </c>
      <c r="C122" s="1">
        <v>150000</v>
      </c>
    </row>
    <row r="123" spans="1:3" x14ac:dyDescent="0.25">
      <c r="A123" t="s">
        <v>1429</v>
      </c>
      <c r="B123" t="s">
        <v>95</v>
      </c>
      <c r="C123" s="1">
        <v>145748</v>
      </c>
    </row>
    <row r="124" spans="1:3" x14ac:dyDescent="0.25">
      <c r="B124" s="5" t="s">
        <v>1430</v>
      </c>
      <c r="C124" s="4">
        <f>SUM(C119:C123)</f>
        <v>840748</v>
      </c>
    </row>
    <row r="125" spans="1:3" x14ac:dyDescent="0.25">
      <c r="A125" s="5" t="s">
        <v>1431</v>
      </c>
      <c r="B125" s="5" t="s">
        <v>1432</v>
      </c>
      <c r="C125" s="4"/>
    </row>
    <row r="126" spans="1:3" x14ac:dyDescent="0.25">
      <c r="A126" t="s">
        <v>1433</v>
      </c>
      <c r="B126" t="s">
        <v>96</v>
      </c>
      <c r="C126" s="1">
        <v>3000</v>
      </c>
    </row>
    <row r="127" spans="1:3" x14ac:dyDescent="0.25">
      <c r="B127" s="5" t="s">
        <v>1434</v>
      </c>
      <c r="C127" s="4">
        <f>SUM(C126:C126)</f>
        <v>3000</v>
      </c>
    </row>
    <row r="128" spans="1:3" x14ac:dyDescent="0.25">
      <c r="B128" s="5" t="s">
        <v>1435</v>
      </c>
      <c r="C128" s="4">
        <f>C17+C27+C95+C111+C117+C124+C127</f>
        <v>194236530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71"/>
  <sheetViews>
    <sheetView showGridLines="0" workbookViewId="0">
      <selection activeCell="A9" sqref="A9:D71"/>
    </sheetView>
  </sheetViews>
  <sheetFormatPr baseColWidth="10" defaultRowHeight="15" x14ac:dyDescent="0.25"/>
  <cols>
    <col min="1" max="1" width="15.140625" customWidth="1"/>
    <col min="2" max="2" width="43.85546875" customWidth="1"/>
  </cols>
  <sheetData>
    <row r="2" spans="1:3" x14ac:dyDescent="0.25">
      <c r="B2" t="s">
        <v>98</v>
      </c>
      <c r="C2" s="3" t="s">
        <v>101</v>
      </c>
    </row>
    <row r="3" spans="1:3" x14ac:dyDescent="0.25">
      <c r="B3" t="s">
        <v>99</v>
      </c>
    </row>
    <row r="4" spans="1:3" x14ac:dyDescent="0.25">
      <c r="B4" t="s">
        <v>100</v>
      </c>
    </row>
    <row r="9" spans="1:3" x14ac:dyDescent="0.25">
      <c r="A9" s="42" t="s">
        <v>269</v>
      </c>
      <c r="B9" s="42" t="s">
        <v>102</v>
      </c>
      <c r="C9" s="42"/>
    </row>
    <row r="10" spans="1:3" ht="15" customHeight="1" x14ac:dyDescent="0.25">
      <c r="A10" s="42" t="s">
        <v>268</v>
      </c>
      <c r="B10" s="42" t="s">
        <v>146</v>
      </c>
      <c r="C10" s="42"/>
    </row>
    <row r="11" spans="1:3" x14ac:dyDescent="0.25">
      <c r="A11" t="s">
        <v>267</v>
      </c>
      <c r="B11" t="s">
        <v>136</v>
      </c>
      <c r="C11" s="1">
        <v>16117</v>
      </c>
    </row>
    <row r="12" spans="1:3" x14ac:dyDescent="0.25">
      <c r="A12" t="s">
        <v>266</v>
      </c>
      <c r="B12" t="s">
        <v>135</v>
      </c>
      <c r="C12" s="1">
        <v>50989</v>
      </c>
    </row>
    <row r="13" spans="1:3" x14ac:dyDescent="0.25">
      <c r="A13" t="s">
        <v>265</v>
      </c>
      <c r="B13" t="s">
        <v>145</v>
      </c>
      <c r="C13" s="1">
        <v>14906</v>
      </c>
    </row>
    <row r="14" spans="1:3" x14ac:dyDescent="0.25">
      <c r="A14" t="s">
        <v>260</v>
      </c>
      <c r="B14" t="s">
        <v>162</v>
      </c>
      <c r="C14" s="1">
        <v>20300</v>
      </c>
    </row>
    <row r="15" spans="1:3" x14ac:dyDescent="0.25">
      <c r="B15" s="42" t="s">
        <v>264</v>
      </c>
      <c r="C15" s="41">
        <f>SUM(C11:C14)</f>
        <v>102312</v>
      </c>
    </row>
    <row r="16" spans="1:3" x14ac:dyDescent="0.25">
      <c r="A16" s="42" t="s">
        <v>263</v>
      </c>
      <c r="B16" s="42" t="s">
        <v>164</v>
      </c>
      <c r="C16" s="41"/>
    </row>
    <row r="17" spans="1:3" x14ac:dyDescent="0.25">
      <c r="A17" t="s">
        <v>251</v>
      </c>
      <c r="B17" t="s">
        <v>136</v>
      </c>
      <c r="C17" s="1">
        <v>32232</v>
      </c>
    </row>
    <row r="18" spans="1:3" x14ac:dyDescent="0.25">
      <c r="A18" t="s">
        <v>250</v>
      </c>
      <c r="B18" t="s">
        <v>159</v>
      </c>
      <c r="C18" s="1">
        <v>77888</v>
      </c>
    </row>
    <row r="19" spans="1:3" ht="15" customHeight="1" x14ac:dyDescent="0.25">
      <c r="A19" t="s">
        <v>243</v>
      </c>
      <c r="B19" t="s">
        <v>143</v>
      </c>
      <c r="C19" s="1">
        <v>15235</v>
      </c>
    </row>
    <row r="20" spans="1:3" x14ac:dyDescent="0.25">
      <c r="A20" t="s">
        <v>262</v>
      </c>
      <c r="B20" t="s">
        <v>141</v>
      </c>
      <c r="C20" s="1">
        <v>10260</v>
      </c>
    </row>
    <row r="21" spans="1:3" x14ac:dyDescent="0.25">
      <c r="A21" t="s">
        <v>242</v>
      </c>
      <c r="B21" t="s">
        <v>140</v>
      </c>
      <c r="C21" s="1">
        <v>26091</v>
      </c>
    </row>
    <row r="22" spans="1:3" x14ac:dyDescent="0.25">
      <c r="A22" t="s">
        <v>241</v>
      </c>
      <c r="B22" t="s">
        <v>139</v>
      </c>
      <c r="C22" s="1">
        <v>15532</v>
      </c>
    </row>
    <row r="23" spans="1:3" x14ac:dyDescent="0.25">
      <c r="A23" t="s">
        <v>240</v>
      </c>
      <c r="B23" t="s">
        <v>138</v>
      </c>
      <c r="C23" s="1">
        <v>36184</v>
      </c>
    </row>
    <row r="24" spans="1:3" x14ac:dyDescent="0.25">
      <c r="A24" t="s">
        <v>239</v>
      </c>
      <c r="B24" t="s">
        <v>137</v>
      </c>
      <c r="C24" s="1">
        <v>70194</v>
      </c>
    </row>
    <row r="25" spans="1:3" x14ac:dyDescent="0.25">
      <c r="A25" t="s">
        <v>238</v>
      </c>
      <c r="B25" t="s">
        <v>134</v>
      </c>
      <c r="C25" s="1">
        <v>17015</v>
      </c>
    </row>
    <row r="26" spans="1:3" x14ac:dyDescent="0.25">
      <c r="A26" t="s">
        <v>237</v>
      </c>
      <c r="B26" t="s">
        <v>132</v>
      </c>
      <c r="C26" s="1">
        <v>55237</v>
      </c>
    </row>
    <row r="27" spans="1:3" x14ac:dyDescent="0.25">
      <c r="A27" t="s">
        <v>249</v>
      </c>
      <c r="B27" t="s">
        <v>121</v>
      </c>
      <c r="C27" s="1">
        <v>29400</v>
      </c>
    </row>
    <row r="28" spans="1:3" x14ac:dyDescent="0.25">
      <c r="A28" t="s">
        <v>236</v>
      </c>
      <c r="B28" t="s">
        <v>116</v>
      </c>
      <c r="C28" s="1">
        <v>866</v>
      </c>
    </row>
    <row r="29" spans="1:3" x14ac:dyDescent="0.25">
      <c r="A29" t="s">
        <v>261</v>
      </c>
      <c r="B29" t="s">
        <v>163</v>
      </c>
      <c r="C29" s="1">
        <v>4000</v>
      </c>
    </row>
    <row r="30" spans="1:3" x14ac:dyDescent="0.25">
      <c r="A30" t="s">
        <v>260</v>
      </c>
      <c r="B30" t="s">
        <v>162</v>
      </c>
      <c r="C30" s="1">
        <v>20000</v>
      </c>
    </row>
    <row r="31" spans="1:3" x14ac:dyDescent="0.25">
      <c r="A31" t="s">
        <v>259</v>
      </c>
      <c r="B31" t="s">
        <v>185</v>
      </c>
      <c r="C31" s="1">
        <v>87500</v>
      </c>
    </row>
    <row r="32" spans="1:3" x14ac:dyDescent="0.25">
      <c r="A32" t="s">
        <v>257</v>
      </c>
      <c r="B32" t="s">
        <v>188</v>
      </c>
      <c r="C32" s="1">
        <v>40593</v>
      </c>
    </row>
    <row r="33" spans="1:3" x14ac:dyDescent="0.25">
      <c r="B33" s="42" t="s">
        <v>256</v>
      </c>
      <c r="C33" s="41">
        <f>SUM(C17:C32)</f>
        <v>538227</v>
      </c>
    </row>
    <row r="34" spans="1:3" x14ac:dyDescent="0.25">
      <c r="A34" s="42" t="s">
        <v>255</v>
      </c>
      <c r="B34" s="42" t="s">
        <v>161</v>
      </c>
      <c r="C34" s="41"/>
    </row>
    <row r="35" spans="1:3" x14ac:dyDescent="0.25">
      <c r="A35" t="s">
        <v>254</v>
      </c>
      <c r="B35" t="s">
        <v>131</v>
      </c>
      <c r="C35" s="1">
        <v>1000</v>
      </c>
    </row>
    <row r="36" spans="1:3" x14ac:dyDescent="0.25">
      <c r="B36" s="42" t="s">
        <v>253</v>
      </c>
      <c r="C36" s="41">
        <f>SUM(C35:C35)</f>
        <v>1000</v>
      </c>
    </row>
    <row r="37" spans="1:3" x14ac:dyDescent="0.25">
      <c r="A37" s="42" t="s">
        <v>252</v>
      </c>
      <c r="B37" s="42" t="s">
        <v>160</v>
      </c>
      <c r="C37" s="41"/>
    </row>
    <row r="38" spans="1:3" ht="15" customHeight="1" x14ac:dyDescent="0.25">
      <c r="A38" t="s">
        <v>251</v>
      </c>
      <c r="B38" t="s">
        <v>136</v>
      </c>
      <c r="C38" s="1">
        <v>8709</v>
      </c>
    </row>
    <row r="39" spans="1:3" x14ac:dyDescent="0.25">
      <c r="A39" t="s">
        <v>250</v>
      </c>
      <c r="B39" t="s">
        <v>159</v>
      </c>
      <c r="C39" s="1">
        <v>25280</v>
      </c>
    </row>
    <row r="40" spans="1:3" x14ac:dyDescent="0.25">
      <c r="A40" t="s">
        <v>242</v>
      </c>
      <c r="B40" t="s">
        <v>140</v>
      </c>
      <c r="C40" s="1">
        <v>8698</v>
      </c>
    </row>
    <row r="41" spans="1:3" x14ac:dyDescent="0.25">
      <c r="A41" t="s">
        <v>241</v>
      </c>
      <c r="B41" t="s">
        <v>139</v>
      </c>
      <c r="C41" s="1">
        <v>2859</v>
      </c>
    </row>
    <row r="42" spans="1:3" ht="15" customHeight="1" x14ac:dyDescent="0.25">
      <c r="A42" t="s">
        <v>240</v>
      </c>
      <c r="B42" t="s">
        <v>138</v>
      </c>
      <c r="C42" s="1">
        <v>5738</v>
      </c>
    </row>
    <row r="43" spans="1:3" x14ac:dyDescent="0.25">
      <c r="A43" t="s">
        <v>239</v>
      </c>
      <c r="B43" t="s">
        <v>137</v>
      </c>
      <c r="C43" s="1">
        <v>13145</v>
      </c>
    </row>
    <row r="44" spans="1:3" x14ac:dyDescent="0.25">
      <c r="A44" t="s">
        <v>238</v>
      </c>
      <c r="B44" t="s">
        <v>134</v>
      </c>
      <c r="C44" s="1">
        <v>3376</v>
      </c>
    </row>
    <row r="45" spans="1:3" x14ac:dyDescent="0.25">
      <c r="A45" t="s">
        <v>237</v>
      </c>
      <c r="B45" t="s">
        <v>132</v>
      </c>
      <c r="C45" s="1">
        <v>9804</v>
      </c>
    </row>
    <row r="46" spans="1:3" x14ac:dyDescent="0.25">
      <c r="A46" t="s">
        <v>249</v>
      </c>
      <c r="B46" t="s">
        <v>121</v>
      </c>
      <c r="C46" s="1">
        <v>10534</v>
      </c>
    </row>
    <row r="47" spans="1:3" x14ac:dyDescent="0.25">
      <c r="B47" s="42" t="s">
        <v>248</v>
      </c>
      <c r="C47" s="41">
        <f>SUM(C38:C46)</f>
        <v>88143</v>
      </c>
    </row>
    <row r="48" spans="1:3" x14ac:dyDescent="0.25">
      <c r="A48" s="42" t="s">
        <v>247</v>
      </c>
      <c r="B48" s="42" t="s">
        <v>158</v>
      </c>
      <c r="C48" s="41"/>
    </row>
    <row r="49" spans="1:3" x14ac:dyDescent="0.25">
      <c r="A49" t="s">
        <v>243</v>
      </c>
      <c r="B49" t="s">
        <v>143</v>
      </c>
      <c r="C49" s="1">
        <v>42769</v>
      </c>
    </row>
    <row r="50" spans="1:3" x14ac:dyDescent="0.25">
      <c r="A50" t="s">
        <v>242</v>
      </c>
      <c r="B50" t="s">
        <v>140</v>
      </c>
      <c r="C50" s="1">
        <v>26091</v>
      </c>
    </row>
    <row r="51" spans="1:3" x14ac:dyDescent="0.25">
      <c r="A51" t="s">
        <v>241</v>
      </c>
      <c r="B51" t="s">
        <v>139</v>
      </c>
      <c r="C51" s="1">
        <v>15143</v>
      </c>
    </row>
    <row r="52" spans="1:3" x14ac:dyDescent="0.25">
      <c r="A52" t="s">
        <v>240</v>
      </c>
      <c r="B52" t="s">
        <v>138</v>
      </c>
      <c r="C52" s="1">
        <v>56319</v>
      </c>
    </row>
    <row r="53" spans="1:3" x14ac:dyDescent="0.25">
      <c r="A53" t="s">
        <v>239</v>
      </c>
      <c r="B53" t="s">
        <v>137</v>
      </c>
      <c r="C53" s="1">
        <v>126308</v>
      </c>
    </row>
    <row r="54" spans="1:3" ht="15" customHeight="1" x14ac:dyDescent="0.25">
      <c r="A54" t="s">
        <v>238</v>
      </c>
      <c r="B54" t="s">
        <v>134</v>
      </c>
      <c r="C54" s="1">
        <v>19791</v>
      </c>
    </row>
    <row r="55" spans="1:3" x14ac:dyDescent="0.25">
      <c r="A55" t="s">
        <v>237</v>
      </c>
      <c r="B55" t="s">
        <v>132</v>
      </c>
      <c r="C55" s="1">
        <v>65318</v>
      </c>
    </row>
    <row r="56" spans="1:3" x14ac:dyDescent="0.25">
      <c r="A56" t="s">
        <v>246</v>
      </c>
      <c r="B56" t="s">
        <v>156</v>
      </c>
      <c r="C56" s="1">
        <v>100</v>
      </c>
    </row>
    <row r="57" spans="1:3" x14ac:dyDescent="0.25">
      <c r="B57" s="42" t="s">
        <v>245</v>
      </c>
      <c r="C57" s="41">
        <f>SUM(C49:C56)</f>
        <v>351839</v>
      </c>
    </row>
    <row r="58" spans="1:3" x14ac:dyDescent="0.25">
      <c r="A58" s="42" t="s">
        <v>244</v>
      </c>
      <c r="B58" s="42" t="s">
        <v>155</v>
      </c>
      <c r="C58" s="41"/>
    </row>
    <row r="59" spans="1:3" x14ac:dyDescent="0.25">
      <c r="A59" t="s">
        <v>243</v>
      </c>
      <c r="B59" t="s">
        <v>143</v>
      </c>
      <c r="C59" s="1">
        <v>91408</v>
      </c>
    </row>
    <row r="60" spans="1:3" x14ac:dyDescent="0.25">
      <c r="A60" t="s">
        <v>242</v>
      </c>
      <c r="B60" t="s">
        <v>140</v>
      </c>
      <c r="C60" s="1">
        <v>26091</v>
      </c>
    </row>
    <row r="61" spans="1:3" x14ac:dyDescent="0.25">
      <c r="A61" t="s">
        <v>241</v>
      </c>
      <c r="B61" t="s">
        <v>139</v>
      </c>
      <c r="C61" s="1">
        <v>20700</v>
      </c>
    </row>
    <row r="62" spans="1:3" x14ac:dyDescent="0.25">
      <c r="A62" t="s">
        <v>240</v>
      </c>
      <c r="B62" t="s">
        <v>138</v>
      </c>
      <c r="C62" s="1">
        <v>88821</v>
      </c>
    </row>
    <row r="63" spans="1:3" x14ac:dyDescent="0.25">
      <c r="A63" t="s">
        <v>239</v>
      </c>
      <c r="B63" t="s">
        <v>137</v>
      </c>
      <c r="C63" s="1">
        <v>177309</v>
      </c>
    </row>
    <row r="64" spans="1:3" x14ac:dyDescent="0.25">
      <c r="A64" t="s">
        <v>238</v>
      </c>
      <c r="B64" t="s">
        <v>134</v>
      </c>
      <c r="C64" s="1">
        <v>30999</v>
      </c>
    </row>
    <row r="65" spans="1:3" x14ac:dyDescent="0.25">
      <c r="A65" t="s">
        <v>237</v>
      </c>
      <c r="B65" t="s">
        <v>132</v>
      </c>
      <c r="C65" s="1">
        <v>126582</v>
      </c>
    </row>
    <row r="66" spans="1:3" x14ac:dyDescent="0.25">
      <c r="A66" t="s">
        <v>236</v>
      </c>
      <c r="B66" t="s">
        <v>116</v>
      </c>
      <c r="C66" s="1">
        <v>1227</v>
      </c>
    </row>
    <row r="67" spans="1:3" x14ac:dyDescent="0.25">
      <c r="A67" t="s">
        <v>235</v>
      </c>
      <c r="B67" t="s">
        <v>154</v>
      </c>
      <c r="C67" s="1">
        <v>200</v>
      </c>
    </row>
    <row r="68" spans="1:3" x14ac:dyDescent="0.25">
      <c r="A68" t="s">
        <v>234</v>
      </c>
      <c r="B68" t="s">
        <v>153</v>
      </c>
      <c r="C68" s="1">
        <v>200000</v>
      </c>
    </row>
    <row r="69" spans="1:3" x14ac:dyDescent="0.25">
      <c r="A69" t="s">
        <v>233</v>
      </c>
      <c r="B69" t="s">
        <v>232</v>
      </c>
      <c r="C69" s="1">
        <v>22420</v>
      </c>
    </row>
    <row r="70" spans="1:3" x14ac:dyDescent="0.25">
      <c r="B70" s="42" t="s">
        <v>231</v>
      </c>
      <c r="C70" s="41">
        <f>SUM(C59:C69)</f>
        <v>785757</v>
      </c>
    </row>
    <row r="71" spans="1:3" x14ac:dyDescent="0.25">
      <c r="B71" s="42" t="s">
        <v>230</v>
      </c>
      <c r="C71" s="41">
        <f>C15+C33+C36+C47+C57+C70</f>
        <v>1867278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"/>
  <sheetViews>
    <sheetView showGridLines="0" topLeftCell="A4" workbookViewId="0">
      <selection activeCell="A9" sqref="A9:C70"/>
    </sheetView>
  </sheetViews>
  <sheetFormatPr baseColWidth="10" defaultRowHeight="15" x14ac:dyDescent="0.25"/>
  <cols>
    <col min="1" max="1" width="15.42578125" style="6" customWidth="1"/>
    <col min="2" max="2" width="46.85546875" style="6" customWidth="1"/>
    <col min="3" max="16384" width="11.42578125" style="6"/>
  </cols>
  <sheetData>
    <row r="1" spans="1:6" customFormat="1" x14ac:dyDescent="0.25"/>
    <row r="2" spans="1:6" customFormat="1" x14ac:dyDescent="0.25">
      <c r="B2" t="s">
        <v>98</v>
      </c>
      <c r="C2" s="3" t="s">
        <v>101</v>
      </c>
      <c r="F2" s="6"/>
    </row>
    <row r="3" spans="1:6" customFormat="1" x14ac:dyDescent="0.25">
      <c r="B3" t="s">
        <v>99</v>
      </c>
      <c r="F3" s="6"/>
    </row>
    <row r="4" spans="1:6" customFormat="1" x14ac:dyDescent="0.25">
      <c r="B4" t="s">
        <v>100</v>
      </c>
      <c r="F4" s="6"/>
    </row>
    <row r="5" spans="1:6" customFormat="1" x14ac:dyDescent="0.25">
      <c r="F5" s="6"/>
    </row>
    <row r="6" spans="1:6" customFormat="1" x14ac:dyDescent="0.25">
      <c r="F6" s="6"/>
    </row>
    <row r="7" spans="1:6" customFormat="1" x14ac:dyDescent="0.25"/>
    <row r="8" spans="1:6" customFormat="1" x14ac:dyDescent="0.25"/>
    <row r="9" spans="1:6" x14ac:dyDescent="0.25">
      <c r="A9" s="42" t="s">
        <v>270</v>
      </c>
      <c r="B9" s="42" t="s">
        <v>152</v>
      </c>
      <c r="C9" s="41"/>
      <c r="D9" s="14"/>
      <c r="E9" s="14"/>
      <c r="F9" s="14"/>
    </row>
    <row r="10" spans="1:6" x14ac:dyDescent="0.25">
      <c r="A10" s="42" t="s">
        <v>268</v>
      </c>
      <c r="B10" s="42" t="s">
        <v>146</v>
      </c>
      <c r="C10" s="41"/>
      <c r="D10" s="15"/>
      <c r="E10" s="15"/>
      <c r="F10" s="15"/>
    </row>
    <row r="11" spans="1:6" x14ac:dyDescent="0.25">
      <c r="A11" t="s">
        <v>267</v>
      </c>
      <c r="B11" t="s">
        <v>136</v>
      </c>
      <c r="C11" s="1">
        <v>21705</v>
      </c>
      <c r="D11" s="8"/>
      <c r="E11" s="8"/>
      <c r="F11" s="8"/>
    </row>
    <row r="12" spans="1:6" x14ac:dyDescent="0.25">
      <c r="A12" t="s">
        <v>266</v>
      </c>
      <c r="B12" t="s">
        <v>135</v>
      </c>
      <c r="C12" s="1">
        <v>43945</v>
      </c>
      <c r="D12" s="11"/>
      <c r="E12" s="10"/>
      <c r="F12" s="12"/>
    </row>
    <row r="13" spans="1:6" x14ac:dyDescent="0.25">
      <c r="A13" t="s">
        <v>265</v>
      </c>
      <c r="B13" t="s">
        <v>145</v>
      </c>
      <c r="C13" s="1">
        <v>1934</v>
      </c>
      <c r="D13" s="11"/>
      <c r="E13" s="10"/>
      <c r="F13" s="12"/>
    </row>
    <row r="14" spans="1:6" x14ac:dyDescent="0.25">
      <c r="A14"/>
      <c r="B14" s="42" t="s">
        <v>264</v>
      </c>
      <c r="C14" s="41">
        <f>SUM(C11:C13)</f>
        <v>67584</v>
      </c>
      <c r="D14" s="11"/>
      <c r="E14" s="10"/>
      <c r="F14" s="12"/>
    </row>
    <row r="15" spans="1:6" x14ac:dyDescent="0.25">
      <c r="A15" s="42" t="s">
        <v>271</v>
      </c>
      <c r="B15" s="42" t="s">
        <v>144</v>
      </c>
      <c r="C15" s="41"/>
      <c r="D15" s="11"/>
      <c r="E15" s="12"/>
      <c r="F15" s="12"/>
    </row>
    <row r="16" spans="1:6" x14ac:dyDescent="0.25">
      <c r="A16" t="s">
        <v>243</v>
      </c>
      <c r="B16" t="s">
        <v>143</v>
      </c>
      <c r="C16" s="1">
        <v>76173</v>
      </c>
      <c r="D16" s="11"/>
      <c r="E16" s="10"/>
      <c r="F16" s="12"/>
    </row>
    <row r="17" spans="1:6" x14ac:dyDescent="0.25">
      <c r="A17" t="s">
        <v>272</v>
      </c>
      <c r="B17" t="s">
        <v>142</v>
      </c>
      <c r="C17" s="1">
        <v>53587</v>
      </c>
      <c r="D17" s="11"/>
      <c r="E17" s="10"/>
      <c r="F17" s="12"/>
    </row>
    <row r="18" spans="1:6" x14ac:dyDescent="0.25">
      <c r="A18" t="s">
        <v>262</v>
      </c>
      <c r="B18" t="s">
        <v>141</v>
      </c>
      <c r="C18" s="1">
        <v>30781</v>
      </c>
      <c r="D18" s="11"/>
      <c r="E18" s="10"/>
      <c r="F18" s="12"/>
    </row>
    <row r="19" spans="1:6" x14ac:dyDescent="0.25">
      <c r="A19" t="s">
        <v>242</v>
      </c>
      <c r="B19" t="s">
        <v>140</v>
      </c>
      <c r="C19" s="1">
        <v>95664</v>
      </c>
      <c r="D19" s="11"/>
      <c r="E19" s="10"/>
      <c r="F19" s="12"/>
    </row>
    <row r="20" spans="1:6" x14ac:dyDescent="0.25">
      <c r="A20" t="s">
        <v>241</v>
      </c>
      <c r="B20" t="s">
        <v>139</v>
      </c>
      <c r="C20" s="1">
        <v>60664</v>
      </c>
      <c r="D20" s="11"/>
      <c r="E20" s="10"/>
      <c r="F20" s="12"/>
    </row>
    <row r="21" spans="1:6" x14ac:dyDescent="0.25">
      <c r="A21" t="s">
        <v>240</v>
      </c>
      <c r="B21" t="s">
        <v>138</v>
      </c>
      <c r="C21" s="1">
        <v>175511</v>
      </c>
      <c r="D21" s="11"/>
      <c r="E21" s="10"/>
      <c r="F21" s="12"/>
    </row>
    <row r="22" spans="1:6" x14ac:dyDescent="0.25">
      <c r="A22" t="s">
        <v>239</v>
      </c>
      <c r="B22" t="s">
        <v>137</v>
      </c>
      <c r="C22" s="1">
        <v>337552</v>
      </c>
      <c r="D22" s="11"/>
      <c r="E22" s="10"/>
      <c r="F22" s="12"/>
    </row>
    <row r="23" spans="1:6" x14ac:dyDescent="0.25">
      <c r="A23" t="s">
        <v>238</v>
      </c>
      <c r="B23" t="s">
        <v>134</v>
      </c>
      <c r="C23" s="1">
        <v>78529</v>
      </c>
      <c r="D23" s="11"/>
      <c r="E23" s="10"/>
      <c r="F23" s="12"/>
    </row>
    <row r="24" spans="1:6" x14ac:dyDescent="0.25">
      <c r="A24" t="s">
        <v>237</v>
      </c>
      <c r="B24" t="s">
        <v>132</v>
      </c>
      <c r="C24" s="1">
        <v>263764</v>
      </c>
      <c r="D24" s="11"/>
      <c r="E24" s="10"/>
      <c r="F24" s="12"/>
    </row>
    <row r="25" spans="1:6" x14ac:dyDescent="0.25">
      <c r="A25" t="s">
        <v>236</v>
      </c>
      <c r="B25" t="s">
        <v>116</v>
      </c>
      <c r="C25" s="1">
        <v>1227</v>
      </c>
      <c r="D25" s="11"/>
      <c r="E25" s="12"/>
      <c r="F25" s="12"/>
    </row>
    <row r="26" spans="1:6" x14ac:dyDescent="0.25">
      <c r="A26" t="s">
        <v>254</v>
      </c>
      <c r="B26" t="s">
        <v>131</v>
      </c>
      <c r="C26" s="1">
        <v>1000</v>
      </c>
      <c r="D26" s="11"/>
      <c r="E26" s="12"/>
      <c r="F26" s="12"/>
    </row>
    <row r="27" spans="1:6" x14ac:dyDescent="0.25">
      <c r="A27" t="s">
        <v>276</v>
      </c>
      <c r="B27" t="s">
        <v>130</v>
      </c>
      <c r="C27" s="1">
        <v>10000</v>
      </c>
      <c r="D27" s="11"/>
      <c r="E27" s="12"/>
      <c r="F27" s="12"/>
    </row>
    <row r="28" spans="1:6" x14ac:dyDescent="0.25">
      <c r="A28"/>
      <c r="B28" s="42" t="s">
        <v>279</v>
      </c>
      <c r="C28" s="41">
        <f>SUM(C16:C27)</f>
        <v>1184452</v>
      </c>
      <c r="D28" s="15"/>
      <c r="E28" s="15"/>
      <c r="F28" s="15"/>
    </row>
    <row r="29" spans="1:6" x14ac:dyDescent="0.25">
      <c r="A29" s="42" t="s">
        <v>280</v>
      </c>
      <c r="B29" s="42" t="s">
        <v>129</v>
      </c>
      <c r="C29" s="41"/>
      <c r="D29" s="8"/>
      <c r="E29" s="8"/>
      <c r="F29" s="8"/>
    </row>
    <row r="30" spans="1:6" x14ac:dyDescent="0.25">
      <c r="A30" t="s">
        <v>281</v>
      </c>
      <c r="B30" t="s">
        <v>126</v>
      </c>
      <c r="C30" s="1">
        <v>650000</v>
      </c>
      <c r="D30" s="11"/>
      <c r="E30" s="10"/>
      <c r="F30" s="12"/>
    </row>
    <row r="31" spans="1:6" x14ac:dyDescent="0.25">
      <c r="A31" t="s">
        <v>282</v>
      </c>
      <c r="B31" t="s">
        <v>125</v>
      </c>
      <c r="C31" s="1">
        <v>138416</v>
      </c>
      <c r="D31" s="8"/>
      <c r="E31" s="13"/>
      <c r="F31" s="8"/>
    </row>
    <row r="32" spans="1:6" x14ac:dyDescent="0.25">
      <c r="A32" t="s">
        <v>283</v>
      </c>
      <c r="B32" t="s">
        <v>128</v>
      </c>
      <c r="C32" s="1">
        <v>100000</v>
      </c>
      <c r="D32" s="15"/>
      <c r="E32" s="15"/>
      <c r="F32" s="15"/>
    </row>
    <row r="33" spans="1:6" x14ac:dyDescent="0.25">
      <c r="A33" t="s">
        <v>284</v>
      </c>
      <c r="B33" t="s">
        <v>127</v>
      </c>
      <c r="C33" s="1">
        <v>100</v>
      </c>
      <c r="D33" s="8"/>
      <c r="E33" s="8"/>
      <c r="F33" s="8"/>
    </row>
    <row r="34" spans="1:6" x14ac:dyDescent="0.25">
      <c r="A34" t="s">
        <v>285</v>
      </c>
      <c r="B34" t="s">
        <v>126</v>
      </c>
      <c r="C34" s="1">
        <v>150000</v>
      </c>
      <c r="D34" s="10"/>
      <c r="E34" s="10"/>
      <c r="F34" s="12"/>
    </row>
    <row r="35" spans="1:6" x14ac:dyDescent="0.25">
      <c r="A35" t="s">
        <v>286</v>
      </c>
      <c r="B35" t="s">
        <v>125</v>
      </c>
      <c r="C35" s="1">
        <v>34370</v>
      </c>
      <c r="D35" s="10"/>
      <c r="E35" s="10"/>
      <c r="F35" s="12"/>
    </row>
    <row r="36" spans="1:6" x14ac:dyDescent="0.25">
      <c r="A36" t="s">
        <v>287</v>
      </c>
      <c r="B36" t="s">
        <v>124</v>
      </c>
      <c r="C36" s="1">
        <v>230000</v>
      </c>
      <c r="D36" s="10"/>
      <c r="E36" s="10"/>
      <c r="F36" s="12"/>
    </row>
    <row r="37" spans="1:6" x14ac:dyDescent="0.25">
      <c r="A37" t="s">
        <v>288</v>
      </c>
      <c r="B37" t="s">
        <v>123</v>
      </c>
      <c r="C37" s="1">
        <v>50000</v>
      </c>
      <c r="D37" s="10"/>
      <c r="E37" s="10"/>
      <c r="F37" s="12"/>
    </row>
    <row r="38" spans="1:6" x14ac:dyDescent="0.25">
      <c r="A38" t="s">
        <v>289</v>
      </c>
      <c r="B38" t="s">
        <v>122</v>
      </c>
      <c r="C38" s="1">
        <v>49512</v>
      </c>
      <c r="D38" s="10"/>
      <c r="E38" s="10"/>
      <c r="F38" s="12"/>
    </row>
    <row r="39" spans="1:6" x14ac:dyDescent="0.25">
      <c r="A39" t="s">
        <v>249</v>
      </c>
      <c r="B39" t="s">
        <v>121</v>
      </c>
      <c r="C39" s="1">
        <v>100</v>
      </c>
      <c r="D39" s="10"/>
      <c r="E39" s="10"/>
      <c r="F39" s="12"/>
    </row>
    <row r="40" spans="1:6" x14ac:dyDescent="0.25">
      <c r="A40" t="s">
        <v>290</v>
      </c>
      <c r="B40" t="s">
        <v>120</v>
      </c>
      <c r="C40" s="1">
        <v>24854</v>
      </c>
      <c r="D40" s="10"/>
      <c r="E40" s="10"/>
      <c r="F40" s="12"/>
    </row>
    <row r="41" spans="1:6" x14ac:dyDescent="0.25">
      <c r="A41" t="s">
        <v>291</v>
      </c>
      <c r="B41" t="s">
        <v>119</v>
      </c>
      <c r="C41" s="1">
        <v>250000</v>
      </c>
      <c r="D41" s="11"/>
      <c r="E41" s="12"/>
      <c r="F41" s="12"/>
    </row>
    <row r="42" spans="1:6" x14ac:dyDescent="0.25">
      <c r="A42" t="s">
        <v>292</v>
      </c>
      <c r="B42" t="s">
        <v>118</v>
      </c>
      <c r="C42" s="1">
        <v>51800</v>
      </c>
      <c r="D42" s="11"/>
      <c r="E42" s="12"/>
      <c r="F42" s="12"/>
    </row>
    <row r="43" spans="1:6" x14ac:dyDescent="0.25">
      <c r="A43" t="s">
        <v>293</v>
      </c>
      <c r="B43" t="s">
        <v>117</v>
      </c>
      <c r="C43" s="1">
        <v>95000</v>
      </c>
      <c r="D43" s="10"/>
      <c r="E43" s="10"/>
      <c r="F43" s="12"/>
    </row>
    <row r="44" spans="1:6" x14ac:dyDescent="0.25">
      <c r="A44" t="s">
        <v>236</v>
      </c>
      <c r="B44" t="s">
        <v>116</v>
      </c>
      <c r="C44" s="1">
        <v>35000</v>
      </c>
      <c r="D44" s="10"/>
      <c r="E44" s="10"/>
      <c r="F44" s="12"/>
    </row>
    <row r="45" spans="1:6" x14ac:dyDescent="0.25">
      <c r="A45" t="s">
        <v>294</v>
      </c>
      <c r="B45" t="s">
        <v>295</v>
      </c>
      <c r="C45" s="1">
        <v>110000</v>
      </c>
      <c r="D45" s="10"/>
      <c r="E45" s="10"/>
      <c r="F45" s="12"/>
    </row>
    <row r="46" spans="1:6" x14ac:dyDescent="0.25">
      <c r="A46" t="s">
        <v>296</v>
      </c>
      <c r="B46" t="s">
        <v>115</v>
      </c>
      <c r="C46" s="1">
        <v>37000</v>
      </c>
      <c r="D46" s="13"/>
      <c r="E46" s="13"/>
      <c r="F46" s="8"/>
    </row>
    <row r="47" spans="1:6" x14ac:dyDescent="0.25">
      <c r="A47" t="s">
        <v>297</v>
      </c>
      <c r="B47" t="s">
        <v>114</v>
      </c>
      <c r="C47" s="1">
        <v>200000</v>
      </c>
      <c r="D47" s="15"/>
      <c r="E47" s="15"/>
      <c r="F47" s="15"/>
    </row>
    <row r="48" spans="1:6" x14ac:dyDescent="0.25">
      <c r="A48" t="s">
        <v>298</v>
      </c>
      <c r="B48" t="s">
        <v>113</v>
      </c>
      <c r="C48" s="1">
        <v>3000</v>
      </c>
      <c r="D48" s="8"/>
      <c r="E48" s="8"/>
      <c r="F48" s="8"/>
    </row>
    <row r="49" spans="1:6" x14ac:dyDescent="0.25">
      <c r="A49" t="s">
        <v>299</v>
      </c>
      <c r="B49" t="s">
        <v>300</v>
      </c>
      <c r="C49" s="1">
        <v>25000</v>
      </c>
      <c r="D49" s="10"/>
      <c r="E49" s="10"/>
      <c r="F49" s="12"/>
    </row>
    <row r="50" spans="1:6" x14ac:dyDescent="0.25">
      <c r="A50" t="s">
        <v>301</v>
      </c>
      <c r="B50" t="s">
        <v>112</v>
      </c>
      <c r="C50" s="1">
        <v>1000</v>
      </c>
      <c r="D50" s="10"/>
      <c r="E50" s="10"/>
      <c r="F50" s="12"/>
    </row>
    <row r="51" spans="1:6" x14ac:dyDescent="0.25">
      <c r="A51" t="s">
        <v>302</v>
      </c>
      <c r="B51" t="s">
        <v>111</v>
      </c>
      <c r="C51" s="1">
        <v>2000</v>
      </c>
      <c r="D51" s="13"/>
      <c r="E51" s="13"/>
      <c r="F51" s="8"/>
    </row>
    <row r="52" spans="1:6" x14ac:dyDescent="0.25">
      <c r="A52" t="s">
        <v>303</v>
      </c>
      <c r="B52" t="s">
        <v>304</v>
      </c>
      <c r="C52" s="1">
        <v>50000</v>
      </c>
      <c r="D52" s="15"/>
      <c r="E52" s="15"/>
      <c r="F52" s="15"/>
    </row>
    <row r="53" spans="1:6" x14ac:dyDescent="0.25">
      <c r="A53" t="s">
        <v>305</v>
      </c>
      <c r="B53" t="s">
        <v>110</v>
      </c>
      <c r="C53" s="1">
        <v>5250</v>
      </c>
      <c r="D53" s="8"/>
      <c r="E53" s="8"/>
      <c r="F53" s="8"/>
    </row>
    <row r="54" spans="1:6" x14ac:dyDescent="0.25">
      <c r="A54" t="s">
        <v>306</v>
      </c>
      <c r="B54" t="s">
        <v>109</v>
      </c>
      <c r="C54" s="1">
        <v>2500</v>
      </c>
      <c r="D54" s="11"/>
      <c r="E54" s="12"/>
      <c r="F54" s="12"/>
    </row>
    <row r="55" spans="1:6" x14ac:dyDescent="0.25">
      <c r="A55" t="s">
        <v>307</v>
      </c>
      <c r="B55" t="s">
        <v>108</v>
      </c>
      <c r="C55" s="1">
        <v>1000</v>
      </c>
      <c r="D55" s="11"/>
      <c r="E55" s="12"/>
      <c r="F55" s="12"/>
    </row>
    <row r="56" spans="1:6" x14ac:dyDescent="0.25">
      <c r="A56" t="s">
        <v>308</v>
      </c>
      <c r="B56" t="s">
        <v>107</v>
      </c>
      <c r="C56" s="1">
        <v>400</v>
      </c>
      <c r="D56" s="11"/>
      <c r="E56" s="10"/>
      <c r="F56" s="12"/>
    </row>
    <row r="57" spans="1:6" x14ac:dyDescent="0.25">
      <c r="A57" t="s">
        <v>309</v>
      </c>
      <c r="B57" t="s">
        <v>106</v>
      </c>
      <c r="C57" s="1">
        <v>10000</v>
      </c>
      <c r="D57" s="11"/>
      <c r="E57" s="12"/>
      <c r="F57" s="12"/>
    </row>
    <row r="58" spans="1:6" x14ac:dyDescent="0.25">
      <c r="A58" t="s">
        <v>233</v>
      </c>
      <c r="B58" t="s">
        <v>232</v>
      </c>
      <c r="C58" s="1">
        <v>44367</v>
      </c>
      <c r="D58" s="11"/>
      <c r="E58" s="12"/>
      <c r="F58" s="12"/>
    </row>
    <row r="59" spans="1:6" x14ac:dyDescent="0.25">
      <c r="A59" t="s">
        <v>310</v>
      </c>
      <c r="B59" t="s">
        <v>311</v>
      </c>
      <c r="C59" s="1">
        <v>69750</v>
      </c>
      <c r="D59" s="11"/>
      <c r="E59" s="12"/>
      <c r="F59" s="12"/>
    </row>
    <row r="60" spans="1:6" x14ac:dyDescent="0.25">
      <c r="A60" t="s">
        <v>312</v>
      </c>
      <c r="B60" t="s">
        <v>313</v>
      </c>
      <c r="C60" s="1">
        <v>15500</v>
      </c>
      <c r="D60" s="11"/>
      <c r="E60" s="12"/>
      <c r="F60" s="12"/>
    </row>
    <row r="61" spans="1:6" x14ac:dyDescent="0.25">
      <c r="A61" t="s">
        <v>314</v>
      </c>
      <c r="B61" t="s">
        <v>105</v>
      </c>
      <c r="C61" s="1">
        <v>4000</v>
      </c>
      <c r="D61" s="8"/>
      <c r="E61" s="13"/>
      <c r="F61" s="8"/>
    </row>
    <row r="62" spans="1:6" x14ac:dyDescent="0.25">
      <c r="A62" t="s">
        <v>315</v>
      </c>
      <c r="B62" t="s">
        <v>104</v>
      </c>
      <c r="C62" s="1">
        <v>1000</v>
      </c>
      <c r="D62" s="15"/>
      <c r="E62" s="15"/>
      <c r="F62" s="15"/>
    </row>
    <row r="63" spans="1:6" x14ac:dyDescent="0.25">
      <c r="A63" t="s">
        <v>316</v>
      </c>
      <c r="B63" t="s">
        <v>103</v>
      </c>
      <c r="C63" s="1">
        <v>26000</v>
      </c>
      <c r="D63" s="8"/>
      <c r="E63" s="8"/>
      <c r="F63" s="8"/>
    </row>
    <row r="64" spans="1:6" x14ac:dyDescent="0.25">
      <c r="A64" t="s">
        <v>317</v>
      </c>
      <c r="B64" t="s">
        <v>105</v>
      </c>
      <c r="C64" s="1">
        <v>2000</v>
      </c>
      <c r="D64" s="11"/>
      <c r="E64" s="12"/>
      <c r="F64" s="12"/>
    </row>
    <row r="65" spans="1:6" x14ac:dyDescent="0.25">
      <c r="A65" t="s">
        <v>318</v>
      </c>
      <c r="B65" t="s">
        <v>104</v>
      </c>
      <c r="C65" s="1">
        <v>2000</v>
      </c>
      <c r="D65" s="11"/>
      <c r="E65" s="12"/>
      <c r="F65" s="12"/>
    </row>
    <row r="66" spans="1:6" x14ac:dyDescent="0.25">
      <c r="A66" t="s">
        <v>319</v>
      </c>
      <c r="B66" t="s">
        <v>103</v>
      </c>
      <c r="C66" s="1">
        <v>90000</v>
      </c>
      <c r="D66" s="11"/>
      <c r="E66" s="12"/>
      <c r="F66" s="12"/>
    </row>
    <row r="67" spans="1:6" x14ac:dyDescent="0.25">
      <c r="A67" t="s">
        <v>320</v>
      </c>
      <c r="B67" t="s">
        <v>321</v>
      </c>
      <c r="C67" s="1">
        <v>3400</v>
      </c>
      <c r="D67" s="11"/>
      <c r="E67" s="12"/>
      <c r="F67" s="12"/>
    </row>
    <row r="68" spans="1:6" x14ac:dyDescent="0.25">
      <c r="A68" t="s">
        <v>325</v>
      </c>
      <c r="B68" t="s">
        <v>326</v>
      </c>
      <c r="C68" s="1">
        <v>3000</v>
      </c>
      <c r="D68" s="15"/>
      <c r="E68" s="15"/>
      <c r="F68" s="15"/>
    </row>
    <row r="69" spans="1:6" x14ac:dyDescent="0.25">
      <c r="A69"/>
      <c r="B69" s="42" t="s">
        <v>327</v>
      </c>
      <c r="C69" s="41">
        <f>SUM(C30:C68)</f>
        <v>2567319</v>
      </c>
      <c r="D69" s="8"/>
      <c r="E69" s="8"/>
      <c r="F69" s="8"/>
    </row>
    <row r="70" spans="1:6" x14ac:dyDescent="0.25">
      <c r="A70"/>
      <c r="B70" s="42" t="s">
        <v>328</v>
      </c>
      <c r="C70" s="41">
        <f>C14+C28+C69</f>
        <v>3819355</v>
      </c>
      <c r="D70" s="11"/>
      <c r="E70" s="10"/>
      <c r="F70" s="12"/>
    </row>
    <row r="71" spans="1:6" x14ac:dyDescent="0.25">
      <c r="A71" s="7"/>
      <c r="B71" s="9"/>
      <c r="C71" s="10"/>
      <c r="D71" s="11"/>
      <c r="E71" s="10"/>
      <c r="F71" s="12"/>
    </row>
    <row r="72" spans="1:6" x14ac:dyDescent="0.25">
      <c r="A72" s="7"/>
      <c r="B72" s="9"/>
      <c r="C72" s="10"/>
      <c r="D72" s="11"/>
      <c r="E72" s="10"/>
      <c r="F72" s="12"/>
    </row>
    <row r="73" spans="1:6" x14ac:dyDescent="0.25">
      <c r="A73" s="7"/>
      <c r="B73" s="9"/>
      <c r="C73" s="10"/>
      <c r="D73" s="11"/>
      <c r="E73" s="10"/>
      <c r="F73" s="12"/>
    </row>
    <row r="74" spans="1:6" x14ac:dyDescent="0.25">
      <c r="A74" s="7"/>
      <c r="B74" s="9"/>
      <c r="C74" s="10"/>
      <c r="D74" s="11"/>
      <c r="E74" s="10"/>
      <c r="F74" s="12"/>
    </row>
    <row r="75" spans="1:6" x14ac:dyDescent="0.25">
      <c r="A75" s="7"/>
      <c r="B75" s="9"/>
      <c r="C75" s="10"/>
      <c r="D75" s="11"/>
      <c r="E75" s="10"/>
      <c r="F75" s="12"/>
    </row>
    <row r="76" spans="1:6" x14ac:dyDescent="0.25">
      <c r="A76" s="7"/>
      <c r="B76" s="9"/>
      <c r="C76" s="10"/>
      <c r="D76" s="11"/>
      <c r="E76" s="10"/>
      <c r="F76" s="12"/>
    </row>
    <row r="77" spans="1:6" x14ac:dyDescent="0.25">
      <c r="A77" s="7"/>
      <c r="B77" s="9"/>
      <c r="C77" s="10"/>
      <c r="D77" s="11"/>
      <c r="E77" s="10"/>
      <c r="F77" s="12"/>
    </row>
    <row r="78" spans="1:6" x14ac:dyDescent="0.25">
      <c r="A78" s="7"/>
      <c r="B78" s="9"/>
      <c r="C78" s="10"/>
      <c r="D78" s="11"/>
      <c r="E78" s="10"/>
      <c r="F78" s="12"/>
    </row>
    <row r="79" spans="1:6" x14ac:dyDescent="0.25">
      <c r="A79" s="7"/>
      <c r="B79" s="9"/>
      <c r="C79" s="10"/>
      <c r="D79" s="11"/>
      <c r="E79" s="10"/>
      <c r="F79" s="12"/>
    </row>
    <row r="80" spans="1:6" x14ac:dyDescent="0.25">
      <c r="A80" s="7"/>
      <c r="B80" s="9"/>
      <c r="C80" s="10"/>
      <c r="D80" s="11"/>
      <c r="E80" s="10"/>
      <c r="F80" s="12"/>
    </row>
    <row r="81" spans="1:6" x14ac:dyDescent="0.25">
      <c r="A81" s="7"/>
      <c r="B81" s="9"/>
      <c r="C81" s="10"/>
      <c r="D81" s="11"/>
      <c r="E81" s="10"/>
      <c r="F81" s="12"/>
    </row>
    <row r="82" spans="1:6" x14ac:dyDescent="0.25">
      <c r="A82" s="7"/>
      <c r="B82" s="9"/>
      <c r="C82" s="12"/>
      <c r="D82" s="11"/>
      <c r="E82" s="12"/>
      <c r="F82" s="12"/>
    </row>
    <row r="83" spans="1:6" x14ac:dyDescent="0.25">
      <c r="A83" s="7"/>
      <c r="B83" s="9"/>
      <c r="C83" s="10"/>
      <c r="D83" s="11"/>
      <c r="E83" s="10"/>
      <c r="F83" s="12"/>
    </row>
    <row r="84" spans="1:6" x14ac:dyDescent="0.25">
      <c r="A84" s="51"/>
      <c r="B84" s="51"/>
      <c r="C84" s="13"/>
      <c r="D84" s="8"/>
      <c r="E84" s="13"/>
      <c r="F84" s="8"/>
    </row>
    <row r="85" spans="1:6" x14ac:dyDescent="0.25">
      <c r="A85" s="7"/>
      <c r="B85" s="50"/>
      <c r="C85" s="50"/>
      <c r="D85" s="50"/>
      <c r="E85" s="50"/>
      <c r="F85" s="50"/>
    </row>
    <row r="86" spans="1:6" x14ac:dyDescent="0.25">
      <c r="A86" s="51"/>
      <c r="B86" s="51"/>
      <c r="C86" s="8"/>
      <c r="D86" s="8"/>
      <c r="E86" s="8"/>
      <c r="F86" s="8"/>
    </row>
    <row r="87" spans="1:6" x14ac:dyDescent="0.25">
      <c r="A87" s="7"/>
      <c r="B87" s="9"/>
      <c r="C87" s="10"/>
      <c r="D87" s="11"/>
      <c r="E87" s="10"/>
      <c r="F87" s="12"/>
    </row>
    <row r="88" spans="1:6" x14ac:dyDescent="0.25">
      <c r="A88" s="7"/>
      <c r="B88" s="9"/>
      <c r="C88" s="10"/>
      <c r="D88" s="11"/>
      <c r="E88" s="10"/>
      <c r="F88" s="12"/>
    </row>
    <row r="89" spans="1:6" x14ac:dyDescent="0.25">
      <c r="A89" s="7"/>
      <c r="B89" s="9"/>
      <c r="C89" s="10"/>
      <c r="D89" s="11"/>
      <c r="E89" s="10"/>
      <c r="F89" s="12"/>
    </row>
    <row r="90" spans="1:6" x14ac:dyDescent="0.25">
      <c r="A90" s="7"/>
      <c r="B90" s="9"/>
      <c r="C90" s="10"/>
      <c r="D90" s="11"/>
      <c r="E90" s="10"/>
      <c r="F90" s="12"/>
    </row>
    <row r="91" spans="1:6" x14ac:dyDescent="0.25">
      <c r="A91" s="7"/>
      <c r="B91" s="9"/>
      <c r="C91" s="10"/>
      <c r="D91" s="11"/>
      <c r="E91" s="10"/>
      <c r="F91" s="12"/>
    </row>
    <row r="92" spans="1:6" x14ac:dyDescent="0.25">
      <c r="A92" s="7"/>
      <c r="B92" s="9"/>
      <c r="C92" s="10"/>
      <c r="D92" s="11"/>
      <c r="E92" s="10"/>
      <c r="F92" s="12"/>
    </row>
    <row r="93" spans="1:6" x14ac:dyDescent="0.25">
      <c r="A93" s="7"/>
      <c r="B93" s="9"/>
      <c r="C93" s="10"/>
      <c r="D93" s="11"/>
      <c r="E93" s="10"/>
      <c r="F93" s="12"/>
    </row>
    <row r="94" spans="1:6" x14ac:dyDescent="0.25">
      <c r="A94" s="7"/>
      <c r="B94" s="9"/>
      <c r="C94" s="10"/>
      <c r="D94" s="11"/>
      <c r="E94" s="10"/>
      <c r="F94" s="12"/>
    </row>
    <row r="95" spans="1:6" x14ac:dyDescent="0.25">
      <c r="A95" s="7"/>
      <c r="B95" s="9"/>
      <c r="C95" s="10"/>
      <c r="D95" s="11"/>
      <c r="E95" s="10"/>
      <c r="F95" s="12"/>
    </row>
    <row r="96" spans="1:6" x14ac:dyDescent="0.25">
      <c r="A96" s="7"/>
      <c r="B96" s="9"/>
      <c r="C96" s="10"/>
      <c r="D96" s="11"/>
      <c r="E96" s="10"/>
      <c r="F96" s="12"/>
    </row>
    <row r="97" spans="1:6" x14ac:dyDescent="0.25">
      <c r="A97" s="7"/>
      <c r="B97" s="9"/>
      <c r="C97" s="10"/>
      <c r="D97" s="11"/>
      <c r="E97" s="10"/>
      <c r="F97" s="12"/>
    </row>
    <row r="98" spans="1:6" x14ac:dyDescent="0.25">
      <c r="A98" s="7"/>
      <c r="B98" s="9"/>
      <c r="C98" s="10"/>
      <c r="D98" s="11"/>
      <c r="E98" s="10"/>
      <c r="F98" s="12"/>
    </row>
    <row r="99" spans="1:6" x14ac:dyDescent="0.25">
      <c r="A99" s="7"/>
      <c r="B99" s="9"/>
      <c r="C99" s="10"/>
      <c r="D99" s="11"/>
      <c r="E99" s="10"/>
      <c r="F99" s="12"/>
    </row>
    <row r="100" spans="1:6" x14ac:dyDescent="0.25">
      <c r="A100" s="7"/>
      <c r="B100" s="9"/>
      <c r="C100" s="10"/>
      <c r="D100" s="11"/>
      <c r="E100" s="10"/>
      <c r="F100" s="12"/>
    </row>
    <row r="101" spans="1:6" x14ac:dyDescent="0.25">
      <c r="A101" s="7"/>
      <c r="B101" s="9"/>
      <c r="C101" s="10"/>
      <c r="D101" s="11"/>
      <c r="E101" s="10"/>
      <c r="F101" s="12"/>
    </row>
    <row r="102" spans="1:6" x14ac:dyDescent="0.25">
      <c r="A102" s="7"/>
      <c r="B102" s="9"/>
      <c r="C102" s="10"/>
      <c r="D102" s="11"/>
      <c r="E102" s="10"/>
      <c r="F102" s="12"/>
    </row>
    <row r="103" spans="1:6" x14ac:dyDescent="0.25">
      <c r="A103" s="7"/>
      <c r="B103" s="9"/>
      <c r="C103" s="10"/>
      <c r="D103" s="11"/>
      <c r="E103" s="10"/>
      <c r="F103" s="12"/>
    </row>
    <row r="104" spans="1:6" x14ac:dyDescent="0.25">
      <c r="A104" s="7"/>
      <c r="B104" s="9"/>
      <c r="C104" s="10"/>
      <c r="D104" s="11"/>
      <c r="E104" s="10"/>
      <c r="F104" s="12"/>
    </row>
    <row r="105" spans="1:6" x14ac:dyDescent="0.25">
      <c r="A105" s="7"/>
      <c r="B105" s="9"/>
      <c r="C105" s="10"/>
      <c r="D105" s="11"/>
      <c r="E105" s="10"/>
      <c r="F105" s="12"/>
    </row>
    <row r="106" spans="1:6" x14ac:dyDescent="0.25">
      <c r="A106" s="7"/>
      <c r="B106" s="9"/>
      <c r="C106" s="10"/>
      <c r="D106" s="11"/>
      <c r="E106" s="10"/>
      <c r="F106" s="12"/>
    </row>
    <row r="107" spans="1:6" x14ac:dyDescent="0.25">
      <c r="A107" s="7"/>
      <c r="B107" s="9"/>
      <c r="C107" s="10"/>
      <c r="D107" s="11"/>
      <c r="E107" s="10"/>
      <c r="F107" s="12"/>
    </row>
    <row r="108" spans="1:6" x14ac:dyDescent="0.25">
      <c r="A108" s="7"/>
      <c r="B108" s="9"/>
      <c r="C108" s="10"/>
      <c r="D108" s="11"/>
      <c r="E108" s="10"/>
      <c r="F108" s="12"/>
    </row>
    <row r="109" spans="1:6" x14ac:dyDescent="0.25">
      <c r="A109" s="7"/>
      <c r="B109" s="9"/>
      <c r="C109" s="12"/>
      <c r="D109" s="11"/>
      <c r="E109" s="12"/>
      <c r="F109" s="12"/>
    </row>
    <row r="110" spans="1:6" x14ac:dyDescent="0.25">
      <c r="A110" s="7"/>
      <c r="B110" s="9"/>
      <c r="C110" s="10"/>
      <c r="D110" s="11"/>
      <c r="E110" s="10"/>
      <c r="F110" s="12"/>
    </row>
    <row r="111" spans="1:6" x14ac:dyDescent="0.25">
      <c r="A111" s="7"/>
      <c r="B111" s="9"/>
      <c r="C111" s="10"/>
      <c r="D111" s="11"/>
      <c r="E111" s="10"/>
      <c r="F111" s="12"/>
    </row>
    <row r="112" spans="1:6" x14ac:dyDescent="0.25">
      <c r="A112" s="7"/>
      <c r="B112" s="9"/>
      <c r="C112" s="10"/>
      <c r="D112" s="11"/>
      <c r="E112" s="10"/>
      <c r="F112" s="12"/>
    </row>
    <row r="113" spans="1:6" x14ac:dyDescent="0.25">
      <c r="A113" s="7"/>
      <c r="B113" s="9"/>
      <c r="C113" s="10"/>
      <c r="D113" s="11"/>
      <c r="E113" s="10"/>
      <c r="F113" s="12"/>
    </row>
    <row r="114" spans="1:6" x14ac:dyDescent="0.25">
      <c r="A114" s="7"/>
      <c r="B114" s="9"/>
      <c r="C114" s="10"/>
      <c r="D114" s="11"/>
      <c r="E114" s="10"/>
      <c r="F114" s="12"/>
    </row>
    <row r="115" spans="1:6" x14ac:dyDescent="0.25">
      <c r="A115" s="7"/>
      <c r="B115" s="9"/>
      <c r="C115" s="10"/>
      <c r="D115" s="11"/>
      <c r="E115" s="10"/>
      <c r="F115" s="12"/>
    </row>
    <row r="116" spans="1:6" x14ac:dyDescent="0.25">
      <c r="A116" s="51"/>
      <c r="B116" s="51"/>
      <c r="C116" s="13"/>
      <c r="D116" s="8"/>
      <c r="E116" s="13"/>
      <c r="F116" s="8"/>
    </row>
    <row r="117" spans="1:6" x14ac:dyDescent="0.25">
      <c r="A117" s="7"/>
      <c r="B117" s="50"/>
      <c r="C117" s="50"/>
      <c r="D117" s="50"/>
      <c r="E117" s="50"/>
      <c r="F117" s="50"/>
    </row>
    <row r="118" spans="1:6" x14ac:dyDescent="0.25">
      <c r="A118" s="51"/>
      <c r="B118" s="51"/>
      <c r="C118" s="8"/>
      <c r="D118" s="8"/>
      <c r="E118" s="8"/>
      <c r="F118" s="8"/>
    </row>
    <row r="119" spans="1:6" x14ac:dyDescent="0.25">
      <c r="A119" s="7"/>
      <c r="B119" s="9"/>
      <c r="C119" s="12"/>
      <c r="D119" s="11"/>
      <c r="E119" s="12"/>
      <c r="F119" s="12"/>
    </row>
    <row r="120" spans="1:6" x14ac:dyDescent="0.25">
      <c r="A120" s="7"/>
      <c r="B120" s="9"/>
      <c r="C120" s="12"/>
      <c r="D120" s="11"/>
      <c r="E120" s="12"/>
      <c r="F120" s="12"/>
    </row>
    <row r="121" spans="1:6" x14ac:dyDescent="0.25">
      <c r="A121" s="7"/>
      <c r="B121" s="9"/>
      <c r="C121" s="10"/>
      <c r="D121" s="11"/>
      <c r="E121" s="10"/>
      <c r="F121" s="12"/>
    </row>
    <row r="122" spans="1:6" x14ac:dyDescent="0.25">
      <c r="A122" s="51"/>
      <c r="B122" s="51"/>
      <c r="C122" s="13"/>
      <c r="D122" s="8"/>
      <c r="E122" s="13"/>
      <c r="F122" s="8"/>
    </row>
  </sheetData>
  <mergeCells count="7">
    <mergeCell ref="B117:F117"/>
    <mergeCell ref="A118:B118"/>
    <mergeCell ref="A122:B122"/>
    <mergeCell ref="A84:B84"/>
    <mergeCell ref="B85:F85"/>
    <mergeCell ref="A86:B86"/>
    <mergeCell ref="A116:B11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8"/>
  <sheetViews>
    <sheetView showGridLines="0" workbookViewId="0">
      <selection activeCell="A9" sqref="A9:C85"/>
    </sheetView>
  </sheetViews>
  <sheetFormatPr baseColWidth="10" defaultRowHeight="15" x14ac:dyDescent="0.25"/>
  <cols>
    <col min="1" max="1" width="15.140625" style="6" customWidth="1"/>
    <col min="2" max="2" width="42.85546875" style="6" customWidth="1"/>
    <col min="3" max="16384" width="11.42578125" style="6"/>
  </cols>
  <sheetData>
    <row r="1" spans="1:6" customFormat="1" x14ac:dyDescent="0.25"/>
    <row r="2" spans="1:6" customFormat="1" x14ac:dyDescent="0.25">
      <c r="B2" t="s">
        <v>98</v>
      </c>
      <c r="C2" s="3" t="s">
        <v>101</v>
      </c>
      <c r="F2" s="6"/>
    </row>
    <row r="3" spans="1:6" customFormat="1" x14ac:dyDescent="0.25">
      <c r="B3" t="s">
        <v>99</v>
      </c>
      <c r="F3" s="6"/>
    </row>
    <row r="4" spans="1:6" customFormat="1" x14ac:dyDescent="0.25">
      <c r="B4" t="s">
        <v>100</v>
      </c>
      <c r="F4" s="6"/>
    </row>
    <row r="5" spans="1:6" customFormat="1" x14ac:dyDescent="0.25">
      <c r="F5" s="6"/>
    </row>
    <row r="6" spans="1:6" customFormat="1" x14ac:dyDescent="0.25">
      <c r="F6" s="6"/>
    </row>
    <row r="7" spans="1:6" customFormat="1" x14ac:dyDescent="0.25"/>
    <row r="9" spans="1:6" x14ac:dyDescent="0.25">
      <c r="A9" s="42" t="s">
        <v>329</v>
      </c>
      <c r="B9" s="42" t="s">
        <v>165</v>
      </c>
      <c r="C9" s="41"/>
      <c r="D9" s="14"/>
      <c r="E9" s="14"/>
      <c r="F9" s="14"/>
    </row>
    <row r="10" spans="1:6" x14ac:dyDescent="0.25">
      <c r="A10" s="42" t="s">
        <v>330</v>
      </c>
      <c r="B10" s="42" t="s">
        <v>166</v>
      </c>
      <c r="C10" s="41"/>
      <c r="D10" s="15"/>
      <c r="E10" s="15"/>
      <c r="F10" s="15"/>
    </row>
    <row r="11" spans="1:6" x14ac:dyDescent="0.25">
      <c r="A11" t="s">
        <v>272</v>
      </c>
      <c r="B11" t="s">
        <v>142</v>
      </c>
      <c r="C11" s="1">
        <v>80379</v>
      </c>
      <c r="D11" s="8"/>
      <c r="E11" s="8"/>
      <c r="F11" s="8"/>
    </row>
    <row r="12" spans="1:6" x14ac:dyDescent="0.25">
      <c r="A12" t="s">
        <v>262</v>
      </c>
      <c r="B12" t="s">
        <v>141</v>
      </c>
      <c r="C12" s="1">
        <v>20521</v>
      </c>
      <c r="D12" s="11"/>
      <c r="E12" s="12"/>
      <c r="F12" s="12"/>
    </row>
    <row r="13" spans="1:6" x14ac:dyDescent="0.25">
      <c r="A13" t="s">
        <v>242</v>
      </c>
      <c r="B13" t="s">
        <v>140</v>
      </c>
      <c r="C13" s="1">
        <v>26091</v>
      </c>
      <c r="D13" s="11"/>
      <c r="E13" s="12"/>
      <c r="F13" s="12"/>
    </row>
    <row r="14" spans="1:6" x14ac:dyDescent="0.25">
      <c r="A14" t="s">
        <v>241</v>
      </c>
      <c r="B14" t="s">
        <v>139</v>
      </c>
      <c r="C14" s="1">
        <v>22728</v>
      </c>
      <c r="D14" s="11"/>
      <c r="E14" s="10"/>
      <c r="F14" s="12"/>
    </row>
    <row r="15" spans="1:6" x14ac:dyDescent="0.25">
      <c r="A15" t="s">
        <v>240</v>
      </c>
      <c r="B15" t="s">
        <v>138</v>
      </c>
      <c r="C15" s="1">
        <v>72448</v>
      </c>
      <c r="D15" s="11"/>
      <c r="E15" s="12"/>
      <c r="F15" s="12"/>
    </row>
    <row r="16" spans="1:6" x14ac:dyDescent="0.25">
      <c r="A16" t="s">
        <v>239</v>
      </c>
      <c r="B16" t="s">
        <v>137</v>
      </c>
      <c r="C16" s="1">
        <v>120752</v>
      </c>
      <c r="D16" s="8"/>
      <c r="E16" s="13"/>
      <c r="F16" s="8"/>
    </row>
    <row r="17" spans="1:6" x14ac:dyDescent="0.25">
      <c r="A17" t="s">
        <v>332</v>
      </c>
      <c r="B17" t="s">
        <v>148</v>
      </c>
      <c r="C17" s="1">
        <v>75741</v>
      </c>
      <c r="D17" s="15"/>
      <c r="E17" s="15"/>
      <c r="F17" s="15"/>
    </row>
    <row r="18" spans="1:6" x14ac:dyDescent="0.25">
      <c r="A18" t="s">
        <v>333</v>
      </c>
      <c r="B18" t="s">
        <v>135</v>
      </c>
      <c r="C18" s="1">
        <v>113299</v>
      </c>
      <c r="D18" s="8"/>
      <c r="E18" s="8"/>
      <c r="F18" s="8"/>
    </row>
    <row r="19" spans="1:6" x14ac:dyDescent="0.25">
      <c r="A19" t="s">
        <v>238</v>
      </c>
      <c r="B19" t="s">
        <v>134</v>
      </c>
      <c r="C19" s="1">
        <v>37612</v>
      </c>
      <c r="D19" s="10"/>
      <c r="E19" s="10"/>
      <c r="F19" s="12"/>
    </row>
    <row r="20" spans="1:6" x14ac:dyDescent="0.25">
      <c r="A20" t="s">
        <v>334</v>
      </c>
      <c r="B20" t="s">
        <v>147</v>
      </c>
      <c r="C20" s="1">
        <v>23965</v>
      </c>
      <c r="D20" s="10"/>
      <c r="E20" s="10"/>
      <c r="F20" s="12"/>
    </row>
    <row r="21" spans="1:6" x14ac:dyDescent="0.25">
      <c r="A21" t="s">
        <v>237</v>
      </c>
      <c r="B21" t="s">
        <v>132</v>
      </c>
      <c r="C21" s="1">
        <v>110331</v>
      </c>
      <c r="D21" s="10"/>
      <c r="E21" s="10"/>
      <c r="F21" s="12"/>
    </row>
    <row r="22" spans="1:6" x14ac:dyDescent="0.25">
      <c r="A22" t="s">
        <v>249</v>
      </c>
      <c r="B22" t="s">
        <v>121</v>
      </c>
      <c r="C22" s="1">
        <v>66019</v>
      </c>
      <c r="D22" s="10"/>
      <c r="E22" s="10"/>
      <c r="F22" s="12"/>
    </row>
    <row r="23" spans="1:6" x14ac:dyDescent="0.25">
      <c r="A23" t="s">
        <v>254</v>
      </c>
      <c r="B23" t="s">
        <v>131</v>
      </c>
      <c r="C23" s="1">
        <v>9000</v>
      </c>
      <c r="D23" s="10"/>
      <c r="E23" s="10"/>
      <c r="F23" s="12"/>
    </row>
    <row r="24" spans="1:6" x14ac:dyDescent="0.25">
      <c r="A24" t="s">
        <v>261</v>
      </c>
      <c r="B24" t="s">
        <v>163</v>
      </c>
      <c r="C24" s="1">
        <v>500</v>
      </c>
      <c r="D24" s="10"/>
      <c r="E24" s="10"/>
      <c r="F24" s="12"/>
    </row>
    <row r="25" spans="1:6" x14ac:dyDescent="0.25">
      <c r="A25" t="s">
        <v>235</v>
      </c>
      <c r="B25" t="s">
        <v>154</v>
      </c>
      <c r="C25" s="1">
        <v>2500</v>
      </c>
      <c r="D25" s="10"/>
      <c r="E25" s="10"/>
      <c r="F25" s="12"/>
    </row>
    <row r="26" spans="1:6" x14ac:dyDescent="0.25">
      <c r="A26"/>
      <c r="B26" s="42" t="s">
        <v>338</v>
      </c>
      <c r="C26" s="41">
        <f>SUM(C11:C25)</f>
        <v>781886</v>
      </c>
      <c r="D26" s="10"/>
      <c r="E26" s="10"/>
      <c r="F26" s="12"/>
    </row>
    <row r="27" spans="1:6" x14ac:dyDescent="0.25">
      <c r="A27" s="42" t="s">
        <v>339</v>
      </c>
      <c r="B27" s="42" t="s">
        <v>168</v>
      </c>
      <c r="C27" s="41"/>
      <c r="D27" s="10"/>
      <c r="E27" s="10"/>
      <c r="F27" s="12"/>
    </row>
    <row r="28" spans="1:6" x14ac:dyDescent="0.25">
      <c r="A28" t="s">
        <v>340</v>
      </c>
      <c r="B28" t="s">
        <v>341</v>
      </c>
      <c r="C28" s="1">
        <v>25000</v>
      </c>
      <c r="D28" s="11"/>
      <c r="E28" s="12"/>
      <c r="F28" s="12"/>
    </row>
    <row r="29" spans="1:6" x14ac:dyDescent="0.25">
      <c r="A29"/>
      <c r="B29" s="42" t="s">
        <v>342</v>
      </c>
      <c r="C29" s="41">
        <f>SUM(C28:C28)</f>
        <v>25000</v>
      </c>
      <c r="D29" s="10"/>
      <c r="E29" s="10"/>
      <c r="F29" s="12"/>
    </row>
    <row r="30" spans="1:6" x14ac:dyDescent="0.25">
      <c r="A30" s="42" t="s">
        <v>343</v>
      </c>
      <c r="B30" s="42" t="s">
        <v>176</v>
      </c>
      <c r="C30" s="41"/>
      <c r="D30" s="11"/>
      <c r="E30" s="12"/>
      <c r="F30" s="12"/>
    </row>
    <row r="31" spans="1:6" x14ac:dyDescent="0.25">
      <c r="A31" t="s">
        <v>233</v>
      </c>
      <c r="B31" t="s">
        <v>232</v>
      </c>
      <c r="C31" s="1">
        <v>50000</v>
      </c>
      <c r="D31" s="13"/>
      <c r="E31" s="13"/>
      <c r="F31" s="8"/>
    </row>
    <row r="32" spans="1:6" x14ac:dyDescent="0.25">
      <c r="A32"/>
      <c r="B32" s="42" t="s">
        <v>344</v>
      </c>
      <c r="C32" s="41">
        <f>SUM(C31:C31)</f>
        <v>50000</v>
      </c>
      <c r="D32" s="11"/>
      <c r="E32" s="10"/>
      <c r="F32" s="12"/>
    </row>
    <row r="33" spans="1:6" x14ac:dyDescent="0.25">
      <c r="A33" s="42" t="s">
        <v>345</v>
      </c>
      <c r="B33" s="42" t="s">
        <v>178</v>
      </c>
      <c r="C33" s="41"/>
      <c r="D33" s="11"/>
      <c r="E33" s="10"/>
      <c r="F33" s="12"/>
    </row>
    <row r="34" spans="1:6" x14ac:dyDescent="0.25">
      <c r="A34" t="s">
        <v>243</v>
      </c>
      <c r="B34" t="s">
        <v>143</v>
      </c>
      <c r="C34" s="1">
        <v>30470</v>
      </c>
      <c r="D34" s="11"/>
      <c r="E34" s="10"/>
      <c r="F34" s="12"/>
    </row>
    <row r="35" spans="1:6" x14ac:dyDescent="0.25">
      <c r="A35" t="s">
        <v>272</v>
      </c>
      <c r="B35" t="s">
        <v>142</v>
      </c>
      <c r="C35" s="1">
        <v>53587</v>
      </c>
      <c r="D35" s="11"/>
      <c r="E35" s="10"/>
      <c r="F35" s="12"/>
    </row>
    <row r="36" spans="1:6" x14ac:dyDescent="0.25">
      <c r="A36" t="s">
        <v>262</v>
      </c>
      <c r="B36" t="s">
        <v>141</v>
      </c>
      <c r="C36" s="1">
        <v>10260</v>
      </c>
      <c r="D36" s="11"/>
      <c r="E36" s="10"/>
      <c r="F36" s="12"/>
    </row>
    <row r="37" spans="1:6" x14ac:dyDescent="0.25">
      <c r="A37" t="s">
        <v>242</v>
      </c>
      <c r="B37" t="s">
        <v>140</v>
      </c>
      <c r="C37" s="1">
        <v>17394</v>
      </c>
      <c r="D37" s="11"/>
      <c r="E37" s="10"/>
      <c r="F37" s="12"/>
    </row>
    <row r="38" spans="1:6" x14ac:dyDescent="0.25">
      <c r="A38" t="s">
        <v>241</v>
      </c>
      <c r="B38" t="s">
        <v>139</v>
      </c>
      <c r="C38" s="1">
        <v>21074</v>
      </c>
      <c r="D38" s="11"/>
      <c r="E38" s="10"/>
      <c r="F38" s="12"/>
    </row>
    <row r="39" spans="1:6" x14ac:dyDescent="0.25">
      <c r="A39" t="s">
        <v>240</v>
      </c>
      <c r="B39" t="s">
        <v>138</v>
      </c>
      <c r="C39" s="1">
        <v>75928</v>
      </c>
      <c r="D39" s="10"/>
      <c r="E39" s="10"/>
      <c r="F39" s="12"/>
    </row>
    <row r="40" spans="1:6" x14ac:dyDescent="0.25">
      <c r="A40" t="s">
        <v>239</v>
      </c>
      <c r="B40" t="s">
        <v>137</v>
      </c>
      <c r="C40" s="1">
        <v>134698</v>
      </c>
      <c r="D40" s="11"/>
      <c r="E40" s="12"/>
      <c r="F40" s="12"/>
    </row>
    <row r="41" spans="1:6" x14ac:dyDescent="0.25">
      <c r="A41" t="s">
        <v>238</v>
      </c>
      <c r="B41" t="s">
        <v>134</v>
      </c>
      <c r="C41" s="1">
        <v>30895</v>
      </c>
      <c r="D41" s="11"/>
      <c r="E41" s="12"/>
      <c r="F41" s="12"/>
    </row>
    <row r="42" spans="1:6" x14ac:dyDescent="0.25">
      <c r="A42" t="s">
        <v>237</v>
      </c>
      <c r="B42" t="s">
        <v>132</v>
      </c>
      <c r="C42" s="1">
        <v>108527</v>
      </c>
      <c r="D42" s="11"/>
      <c r="E42" s="12"/>
      <c r="F42" s="12"/>
    </row>
    <row r="43" spans="1:6" x14ac:dyDescent="0.25">
      <c r="A43" t="s">
        <v>233</v>
      </c>
      <c r="B43" t="s">
        <v>232</v>
      </c>
      <c r="C43" s="1">
        <v>159499</v>
      </c>
      <c r="D43" s="13"/>
      <c r="E43" s="13"/>
      <c r="F43" s="8"/>
    </row>
    <row r="44" spans="1:6" x14ac:dyDescent="0.25">
      <c r="A44" t="s">
        <v>277</v>
      </c>
      <c r="B44" t="s">
        <v>278</v>
      </c>
      <c r="C44" s="1">
        <v>96208</v>
      </c>
      <c r="D44" s="15"/>
      <c r="E44" s="15"/>
      <c r="F44" s="15"/>
    </row>
    <row r="45" spans="1:6" x14ac:dyDescent="0.25">
      <c r="A45" t="s">
        <v>346</v>
      </c>
      <c r="B45" t="s">
        <v>347</v>
      </c>
      <c r="C45" s="1">
        <v>30760</v>
      </c>
      <c r="D45" s="8"/>
      <c r="E45" s="8"/>
      <c r="F45" s="8"/>
    </row>
    <row r="46" spans="1:6" x14ac:dyDescent="0.25">
      <c r="A46" t="s">
        <v>324</v>
      </c>
      <c r="B46" t="s">
        <v>191</v>
      </c>
      <c r="C46" s="1">
        <v>17000</v>
      </c>
      <c r="D46" s="11"/>
      <c r="E46" s="10"/>
      <c r="F46" s="12"/>
    </row>
    <row r="47" spans="1:6" x14ac:dyDescent="0.25">
      <c r="A47"/>
      <c r="B47" s="42" t="s">
        <v>348</v>
      </c>
      <c r="C47" s="41">
        <f>SUM(C34:C46)</f>
        <v>786300</v>
      </c>
      <c r="D47" s="11"/>
      <c r="E47" s="10"/>
      <c r="F47" s="12"/>
    </row>
    <row r="48" spans="1:6" x14ac:dyDescent="0.25">
      <c r="A48" s="42" t="s">
        <v>349</v>
      </c>
      <c r="B48" s="42" t="s">
        <v>179</v>
      </c>
      <c r="C48" s="41"/>
      <c r="D48" s="11"/>
      <c r="E48" s="10"/>
      <c r="F48" s="12"/>
    </row>
    <row r="49" spans="1:6" x14ac:dyDescent="0.25">
      <c r="A49" t="s">
        <v>272</v>
      </c>
      <c r="B49" t="s">
        <v>142</v>
      </c>
      <c r="C49" s="1">
        <v>40190</v>
      </c>
      <c r="D49" s="11"/>
      <c r="E49" s="10"/>
      <c r="F49" s="12"/>
    </row>
    <row r="50" spans="1:6" x14ac:dyDescent="0.25">
      <c r="A50" t="s">
        <v>262</v>
      </c>
      <c r="B50" t="s">
        <v>141</v>
      </c>
      <c r="C50" s="1">
        <v>51301</v>
      </c>
      <c r="D50" s="11"/>
      <c r="E50" s="10"/>
      <c r="F50" s="12"/>
    </row>
    <row r="51" spans="1:6" x14ac:dyDescent="0.25">
      <c r="A51" t="s">
        <v>242</v>
      </c>
      <c r="B51" t="s">
        <v>140</v>
      </c>
      <c r="C51" s="1">
        <v>43484</v>
      </c>
      <c r="D51" s="11"/>
      <c r="E51" s="10"/>
      <c r="F51" s="12"/>
    </row>
    <row r="52" spans="1:6" x14ac:dyDescent="0.25">
      <c r="A52" t="s">
        <v>241</v>
      </c>
      <c r="B52" t="s">
        <v>139</v>
      </c>
      <c r="C52" s="1">
        <v>29552</v>
      </c>
      <c r="D52" s="8"/>
      <c r="E52" s="13"/>
      <c r="F52" s="8"/>
    </row>
    <row r="53" spans="1:6" x14ac:dyDescent="0.25">
      <c r="A53" t="s">
        <v>240</v>
      </c>
      <c r="B53" t="s">
        <v>138</v>
      </c>
      <c r="C53" s="1">
        <v>88413</v>
      </c>
      <c r="D53" s="15"/>
      <c r="E53" s="15"/>
      <c r="F53" s="15"/>
    </row>
    <row r="54" spans="1:6" x14ac:dyDescent="0.25">
      <c r="A54" t="s">
        <v>239</v>
      </c>
      <c r="B54" t="s">
        <v>137</v>
      </c>
      <c r="C54" s="1">
        <v>160238</v>
      </c>
      <c r="D54" s="8"/>
      <c r="E54" s="8"/>
      <c r="F54" s="8"/>
    </row>
    <row r="55" spans="1:6" x14ac:dyDescent="0.25">
      <c r="A55" t="s">
        <v>273</v>
      </c>
      <c r="B55" t="s">
        <v>136</v>
      </c>
      <c r="C55" s="1">
        <v>11010</v>
      </c>
      <c r="D55" s="11"/>
      <c r="E55" s="12"/>
      <c r="F55" s="12"/>
    </row>
    <row r="56" spans="1:6" x14ac:dyDescent="0.25">
      <c r="A56" t="s">
        <v>274</v>
      </c>
      <c r="B56" t="s">
        <v>135</v>
      </c>
      <c r="C56" s="1">
        <v>17497</v>
      </c>
      <c r="D56" s="11"/>
      <c r="E56" s="12"/>
      <c r="F56" s="12"/>
    </row>
    <row r="57" spans="1:6" x14ac:dyDescent="0.25">
      <c r="A57" t="s">
        <v>332</v>
      </c>
      <c r="B57" t="s">
        <v>148</v>
      </c>
      <c r="C57" s="1">
        <v>33031</v>
      </c>
      <c r="D57" s="11"/>
      <c r="E57" s="10"/>
      <c r="F57" s="12"/>
    </row>
    <row r="58" spans="1:6" x14ac:dyDescent="0.25">
      <c r="A58" t="s">
        <v>333</v>
      </c>
      <c r="B58" t="s">
        <v>135</v>
      </c>
      <c r="C58" s="1">
        <v>53226</v>
      </c>
      <c r="D58" s="11"/>
      <c r="E58" s="10"/>
      <c r="F58" s="12"/>
    </row>
    <row r="59" spans="1:6" x14ac:dyDescent="0.25">
      <c r="A59" t="s">
        <v>238</v>
      </c>
      <c r="B59" t="s">
        <v>134</v>
      </c>
      <c r="C59" s="1">
        <v>44258</v>
      </c>
      <c r="D59" s="11"/>
      <c r="E59" s="10"/>
      <c r="F59" s="12"/>
    </row>
    <row r="60" spans="1:6" x14ac:dyDescent="0.25">
      <c r="A60" t="s">
        <v>334</v>
      </c>
      <c r="B60" t="s">
        <v>147</v>
      </c>
      <c r="C60" s="1">
        <v>10230</v>
      </c>
      <c r="D60" s="8"/>
      <c r="E60" s="13"/>
      <c r="F60" s="8"/>
    </row>
    <row r="61" spans="1:6" x14ac:dyDescent="0.25">
      <c r="A61" t="s">
        <v>275</v>
      </c>
      <c r="B61" t="s">
        <v>133</v>
      </c>
      <c r="C61" s="1">
        <v>3411</v>
      </c>
      <c r="D61" s="15"/>
      <c r="E61" s="15"/>
      <c r="F61" s="15"/>
    </row>
    <row r="62" spans="1:6" x14ac:dyDescent="0.25">
      <c r="A62" t="s">
        <v>350</v>
      </c>
      <c r="B62" t="s">
        <v>351</v>
      </c>
      <c r="C62" s="1">
        <v>8000</v>
      </c>
      <c r="D62" s="8"/>
      <c r="E62" s="8"/>
      <c r="F62" s="8"/>
    </row>
    <row r="63" spans="1:6" x14ac:dyDescent="0.25">
      <c r="A63" t="s">
        <v>237</v>
      </c>
      <c r="B63" t="s">
        <v>132</v>
      </c>
      <c r="C63" s="1">
        <v>132992</v>
      </c>
      <c r="D63" s="11"/>
      <c r="E63" s="10"/>
      <c r="F63" s="12"/>
    </row>
    <row r="64" spans="1:6" x14ac:dyDescent="0.25">
      <c r="A64" t="s">
        <v>249</v>
      </c>
      <c r="B64" t="s">
        <v>121</v>
      </c>
      <c r="C64" s="1">
        <v>29906</v>
      </c>
      <c r="D64" s="11"/>
      <c r="E64" s="10"/>
      <c r="F64" s="12"/>
    </row>
    <row r="65" spans="1:6" x14ac:dyDescent="0.25">
      <c r="A65" t="s">
        <v>352</v>
      </c>
      <c r="B65" t="s">
        <v>157</v>
      </c>
      <c r="C65" s="1">
        <v>9892</v>
      </c>
      <c r="D65" s="11"/>
      <c r="E65" s="10"/>
      <c r="F65" s="12"/>
    </row>
    <row r="66" spans="1:6" x14ac:dyDescent="0.25">
      <c r="A66" t="s">
        <v>236</v>
      </c>
      <c r="B66" t="s">
        <v>116</v>
      </c>
      <c r="C66" s="1">
        <v>1227</v>
      </c>
      <c r="D66" s="11"/>
      <c r="E66" s="10"/>
      <c r="F66" s="12"/>
    </row>
    <row r="67" spans="1:6" x14ac:dyDescent="0.25">
      <c r="A67" t="s">
        <v>353</v>
      </c>
      <c r="B67" t="s">
        <v>210</v>
      </c>
      <c r="C67" s="1">
        <v>161900</v>
      </c>
      <c r="D67" s="11"/>
      <c r="E67" s="10"/>
      <c r="F67" s="12"/>
    </row>
    <row r="68" spans="1:6" x14ac:dyDescent="0.25">
      <c r="A68" t="s">
        <v>354</v>
      </c>
      <c r="B68" t="s">
        <v>355</v>
      </c>
      <c r="C68" s="1">
        <v>2000</v>
      </c>
      <c r="D68" s="11"/>
      <c r="E68" s="10"/>
      <c r="F68" s="12"/>
    </row>
    <row r="69" spans="1:6" x14ac:dyDescent="0.25">
      <c r="A69" t="s">
        <v>356</v>
      </c>
      <c r="B69" t="s">
        <v>357</v>
      </c>
      <c r="C69" s="1">
        <v>55000</v>
      </c>
      <c r="D69" s="11"/>
      <c r="E69" s="10"/>
      <c r="F69" s="12"/>
    </row>
    <row r="70" spans="1:6" x14ac:dyDescent="0.25">
      <c r="A70" t="s">
        <v>358</v>
      </c>
      <c r="B70" t="s">
        <v>359</v>
      </c>
      <c r="C70" s="1">
        <v>3000</v>
      </c>
      <c r="D70" s="11"/>
      <c r="E70" s="10"/>
      <c r="F70" s="12"/>
    </row>
    <row r="71" spans="1:6" x14ac:dyDescent="0.25">
      <c r="A71" t="s">
        <v>235</v>
      </c>
      <c r="B71" t="s">
        <v>154</v>
      </c>
      <c r="C71" s="1">
        <v>250</v>
      </c>
      <c r="D71" s="11"/>
      <c r="E71" s="10"/>
      <c r="F71" s="12"/>
    </row>
    <row r="72" spans="1:6" x14ac:dyDescent="0.25">
      <c r="A72" t="s">
        <v>233</v>
      </c>
      <c r="B72" t="s">
        <v>232</v>
      </c>
      <c r="C72" s="1">
        <v>45000</v>
      </c>
      <c r="D72" s="11"/>
      <c r="E72" s="10"/>
      <c r="F72" s="12"/>
    </row>
    <row r="73" spans="1:6" x14ac:dyDescent="0.25">
      <c r="A73" t="s">
        <v>277</v>
      </c>
      <c r="B73" t="s">
        <v>278</v>
      </c>
      <c r="C73" s="1">
        <v>110000</v>
      </c>
      <c r="D73" s="11"/>
      <c r="E73" s="10"/>
      <c r="F73" s="12"/>
    </row>
    <row r="74" spans="1:6" x14ac:dyDescent="0.25">
      <c r="A74" t="s">
        <v>360</v>
      </c>
      <c r="B74" t="s">
        <v>361</v>
      </c>
      <c r="C74" s="1">
        <v>50000</v>
      </c>
      <c r="D74" s="8"/>
      <c r="E74" s="13"/>
      <c r="F74" s="8"/>
    </row>
    <row r="75" spans="1:6" x14ac:dyDescent="0.25">
      <c r="A75" t="s">
        <v>337</v>
      </c>
      <c r="B75" t="s">
        <v>131</v>
      </c>
      <c r="C75" s="1">
        <v>3000</v>
      </c>
      <c r="D75" s="15"/>
      <c r="E75" s="15"/>
      <c r="F75" s="15"/>
    </row>
    <row r="76" spans="1:6" x14ac:dyDescent="0.25">
      <c r="A76" t="s">
        <v>322</v>
      </c>
      <c r="B76" t="s">
        <v>323</v>
      </c>
      <c r="C76" s="1">
        <v>50000</v>
      </c>
      <c r="D76" s="8"/>
      <c r="E76" s="8"/>
      <c r="F76" s="8"/>
    </row>
    <row r="77" spans="1:6" x14ac:dyDescent="0.25">
      <c r="A77" t="s">
        <v>324</v>
      </c>
      <c r="B77" t="s">
        <v>191</v>
      </c>
      <c r="C77" s="1">
        <v>10000</v>
      </c>
      <c r="D77" s="11"/>
      <c r="E77" s="10"/>
      <c r="F77" s="12"/>
    </row>
    <row r="78" spans="1:6" x14ac:dyDescent="0.25">
      <c r="A78"/>
      <c r="B78" s="42" t="s">
        <v>362</v>
      </c>
      <c r="C78" s="41">
        <f>SUM(C49:C77)</f>
        <v>1258008</v>
      </c>
      <c r="D78" s="11"/>
      <c r="E78" s="10"/>
      <c r="F78" s="12"/>
    </row>
    <row r="79" spans="1:6" x14ac:dyDescent="0.25">
      <c r="A79" s="42" t="s">
        <v>363</v>
      </c>
      <c r="B79" s="42" t="s">
        <v>180</v>
      </c>
      <c r="C79" s="41"/>
      <c r="D79" s="11"/>
      <c r="E79" s="10"/>
      <c r="F79" s="12"/>
    </row>
    <row r="80" spans="1:6" x14ac:dyDescent="0.25">
      <c r="A80" t="s">
        <v>261</v>
      </c>
      <c r="B80" t="s">
        <v>163</v>
      </c>
      <c r="C80" s="1">
        <v>15000</v>
      </c>
      <c r="D80" s="11"/>
      <c r="E80" s="10"/>
      <c r="F80" s="12"/>
    </row>
    <row r="81" spans="1:6" x14ac:dyDescent="0.25">
      <c r="A81"/>
      <c r="B81" s="42" t="s">
        <v>364</v>
      </c>
      <c r="C81" s="41">
        <f>SUM(C80:C80)</f>
        <v>15000</v>
      </c>
      <c r="D81" s="11"/>
      <c r="E81" s="10"/>
      <c r="F81" s="12"/>
    </row>
    <row r="82" spans="1:6" x14ac:dyDescent="0.25">
      <c r="A82" s="42" t="s">
        <v>365</v>
      </c>
      <c r="B82" s="42" t="s">
        <v>177</v>
      </c>
      <c r="C82" s="41"/>
      <c r="D82" s="11"/>
      <c r="E82" s="10"/>
      <c r="F82" s="12"/>
    </row>
    <row r="83" spans="1:6" x14ac:dyDescent="0.25">
      <c r="A83" t="s">
        <v>366</v>
      </c>
      <c r="B83" t="s">
        <v>367</v>
      </c>
      <c r="C83" s="1">
        <v>420000</v>
      </c>
      <c r="D83" s="15"/>
      <c r="E83" s="15"/>
      <c r="F83" s="15"/>
    </row>
    <row r="84" spans="1:6" x14ac:dyDescent="0.25">
      <c r="A84"/>
      <c r="B84" s="42" t="s">
        <v>368</v>
      </c>
      <c r="C84" s="41">
        <f>SUM(C83:C83)</f>
        <v>420000</v>
      </c>
      <c r="D84" s="8"/>
      <c r="E84" s="8"/>
      <c r="F84" s="8"/>
    </row>
    <row r="85" spans="1:6" x14ac:dyDescent="0.25">
      <c r="A85"/>
      <c r="B85" s="42" t="s">
        <v>369</v>
      </c>
      <c r="C85" s="41">
        <f>C26+C29+C32+C47+C78+C81+C84</f>
        <v>3336194</v>
      </c>
      <c r="D85" s="11"/>
      <c r="E85" s="10"/>
      <c r="F85" s="12"/>
    </row>
    <row r="86" spans="1:6" x14ac:dyDescent="0.25">
      <c r="A86" s="7"/>
      <c r="B86" s="9"/>
      <c r="C86" s="10"/>
      <c r="D86" s="11"/>
      <c r="E86" s="10"/>
      <c r="F86" s="12"/>
    </row>
    <row r="87" spans="1:6" x14ac:dyDescent="0.25">
      <c r="A87" s="7"/>
      <c r="B87" s="9"/>
      <c r="C87" s="10"/>
      <c r="D87" s="11"/>
      <c r="E87" s="10"/>
      <c r="F87" s="12"/>
    </row>
    <row r="88" spans="1:6" x14ac:dyDescent="0.25">
      <c r="A88" s="7"/>
      <c r="B88" s="9"/>
      <c r="C88" s="10"/>
      <c r="D88" s="11"/>
      <c r="E88" s="10"/>
      <c r="F88" s="12"/>
    </row>
    <row r="89" spans="1:6" x14ac:dyDescent="0.25">
      <c r="A89" s="7"/>
      <c r="B89" s="9"/>
      <c r="C89" s="10"/>
      <c r="D89" s="11"/>
      <c r="E89" s="10"/>
      <c r="F89" s="12"/>
    </row>
    <row r="90" spans="1:6" x14ac:dyDescent="0.25">
      <c r="A90" s="7"/>
      <c r="B90" s="9"/>
      <c r="C90" s="10"/>
      <c r="D90" s="11"/>
      <c r="E90" s="10"/>
      <c r="F90" s="12"/>
    </row>
    <row r="91" spans="1:6" x14ac:dyDescent="0.25">
      <c r="A91" s="7"/>
      <c r="B91" s="9"/>
      <c r="C91" s="12"/>
      <c r="D91" s="11"/>
      <c r="E91" s="12"/>
      <c r="F91" s="12"/>
    </row>
    <row r="92" spans="1:6" x14ac:dyDescent="0.25">
      <c r="A92" s="7"/>
      <c r="B92" s="9"/>
      <c r="C92" s="12"/>
      <c r="D92" s="11"/>
      <c r="E92" s="12"/>
      <c r="F92" s="12"/>
    </row>
    <row r="93" spans="1:6" x14ac:dyDescent="0.25">
      <c r="A93" s="7"/>
      <c r="B93" s="9"/>
      <c r="C93" s="10"/>
      <c r="D93" s="11"/>
      <c r="E93" s="10"/>
      <c r="F93" s="12"/>
    </row>
    <row r="94" spans="1:6" x14ac:dyDescent="0.25">
      <c r="A94" s="7"/>
      <c r="B94" s="9"/>
      <c r="C94" s="10"/>
      <c r="D94" s="11"/>
      <c r="E94" s="10"/>
      <c r="F94" s="12"/>
    </row>
    <row r="95" spans="1:6" x14ac:dyDescent="0.25">
      <c r="A95" s="7"/>
      <c r="B95" s="9"/>
      <c r="C95" s="10"/>
      <c r="D95" s="11"/>
      <c r="E95" s="10"/>
      <c r="F95" s="12"/>
    </row>
    <row r="96" spans="1:6" x14ac:dyDescent="0.25">
      <c r="A96" s="7"/>
      <c r="B96" s="9"/>
      <c r="C96" s="10"/>
      <c r="D96" s="11"/>
      <c r="E96" s="10"/>
      <c r="F96" s="12"/>
    </row>
    <row r="97" spans="1:6" x14ac:dyDescent="0.25">
      <c r="A97" s="7"/>
      <c r="B97" s="9"/>
      <c r="C97" s="12"/>
      <c r="D97" s="11"/>
      <c r="E97" s="12"/>
      <c r="F97" s="12"/>
    </row>
    <row r="98" spans="1:6" x14ac:dyDescent="0.25">
      <c r="A98" s="7"/>
      <c r="B98" s="9"/>
      <c r="C98" s="10"/>
      <c r="D98" s="11"/>
      <c r="E98" s="10"/>
      <c r="F98" s="12"/>
    </row>
    <row r="99" spans="1:6" x14ac:dyDescent="0.25">
      <c r="A99" s="7"/>
      <c r="B99" s="9"/>
      <c r="C99" s="10"/>
      <c r="D99" s="11"/>
      <c r="E99" s="10"/>
      <c r="F99" s="12"/>
    </row>
    <row r="100" spans="1:6" x14ac:dyDescent="0.25">
      <c r="A100" s="7"/>
      <c r="B100" s="9"/>
      <c r="C100" s="10"/>
      <c r="D100" s="11"/>
      <c r="E100" s="10"/>
      <c r="F100" s="12"/>
    </row>
    <row r="101" spans="1:6" x14ac:dyDescent="0.25">
      <c r="A101" s="7"/>
      <c r="B101" s="9"/>
      <c r="C101" s="10"/>
      <c r="D101" s="11"/>
      <c r="E101" s="10"/>
      <c r="F101" s="12"/>
    </row>
    <row r="102" spans="1:6" x14ac:dyDescent="0.25">
      <c r="A102" s="51"/>
      <c r="B102" s="51"/>
      <c r="C102" s="13"/>
      <c r="D102" s="8"/>
      <c r="E102" s="13"/>
      <c r="F102" s="8"/>
    </row>
    <row r="103" spans="1:6" x14ac:dyDescent="0.25">
      <c r="A103" s="7"/>
      <c r="B103" s="50"/>
      <c r="C103" s="50"/>
      <c r="D103" s="50"/>
      <c r="E103" s="50"/>
      <c r="F103" s="50"/>
    </row>
    <row r="104" spans="1:6" x14ac:dyDescent="0.25">
      <c r="A104" s="51"/>
      <c r="B104" s="51"/>
      <c r="C104" s="8"/>
      <c r="D104" s="8"/>
      <c r="E104" s="8"/>
      <c r="F104" s="8"/>
    </row>
    <row r="105" spans="1:6" x14ac:dyDescent="0.25">
      <c r="A105" s="7"/>
      <c r="B105" s="9"/>
      <c r="C105" s="12"/>
      <c r="D105" s="11"/>
      <c r="E105" s="12"/>
      <c r="F105" s="12"/>
    </row>
    <row r="106" spans="1:6" x14ac:dyDescent="0.25">
      <c r="A106" s="7"/>
      <c r="B106" s="9"/>
      <c r="C106" s="12"/>
      <c r="D106" s="11"/>
      <c r="E106" s="12"/>
      <c r="F106" s="12"/>
    </row>
    <row r="107" spans="1:6" x14ac:dyDescent="0.25">
      <c r="A107" s="7"/>
      <c r="B107" s="9"/>
      <c r="C107" s="12"/>
      <c r="D107" s="11"/>
      <c r="E107" s="12"/>
      <c r="F107" s="12"/>
    </row>
    <row r="108" spans="1:6" x14ac:dyDescent="0.25">
      <c r="A108" s="7"/>
      <c r="B108" s="9"/>
      <c r="C108" s="12"/>
      <c r="D108" s="11"/>
      <c r="E108" s="12"/>
      <c r="F108" s="12"/>
    </row>
    <row r="109" spans="1:6" x14ac:dyDescent="0.25">
      <c r="A109" s="7"/>
      <c r="B109" s="9"/>
      <c r="C109" s="12"/>
      <c r="D109" s="11"/>
      <c r="E109" s="12"/>
      <c r="F109" s="12"/>
    </row>
    <row r="110" spans="1:6" x14ac:dyDescent="0.25">
      <c r="A110" s="7"/>
      <c r="B110" s="9"/>
      <c r="C110" s="12"/>
      <c r="D110" s="11"/>
      <c r="E110" s="12"/>
      <c r="F110" s="12"/>
    </row>
    <row r="111" spans="1:6" x14ac:dyDescent="0.25">
      <c r="A111" s="7"/>
      <c r="B111" s="9"/>
      <c r="C111" s="12"/>
      <c r="D111" s="11"/>
      <c r="E111" s="12"/>
      <c r="F111" s="12"/>
    </row>
    <row r="112" spans="1:6" x14ac:dyDescent="0.25">
      <c r="A112" s="7"/>
      <c r="B112" s="9"/>
      <c r="C112" s="10"/>
      <c r="D112" s="11"/>
      <c r="E112" s="10"/>
      <c r="F112" s="12"/>
    </row>
    <row r="113" spans="1:6" x14ac:dyDescent="0.25">
      <c r="A113" s="51"/>
      <c r="B113" s="51"/>
      <c r="C113" s="13"/>
      <c r="D113" s="8"/>
      <c r="E113" s="13"/>
      <c r="F113" s="8"/>
    </row>
    <row r="114" spans="1:6" x14ac:dyDescent="0.25">
      <c r="A114" s="7"/>
      <c r="B114" s="50"/>
      <c r="C114" s="50"/>
      <c r="D114" s="50"/>
      <c r="E114" s="50"/>
      <c r="F114" s="50"/>
    </row>
    <row r="115" spans="1:6" x14ac:dyDescent="0.25">
      <c r="A115" s="51"/>
      <c r="B115" s="51"/>
      <c r="C115" s="8"/>
      <c r="D115" s="8"/>
      <c r="E115" s="8"/>
      <c r="F115" s="8"/>
    </row>
    <row r="116" spans="1:6" x14ac:dyDescent="0.25">
      <c r="A116" s="7"/>
      <c r="B116" s="9"/>
      <c r="C116" s="12"/>
      <c r="D116" s="11"/>
      <c r="E116" s="12"/>
      <c r="F116" s="12"/>
    </row>
    <row r="117" spans="1:6" x14ac:dyDescent="0.25">
      <c r="A117" s="7"/>
      <c r="B117" s="9"/>
      <c r="C117" s="12"/>
      <c r="D117" s="11"/>
      <c r="E117" s="12"/>
      <c r="F117" s="12"/>
    </row>
    <row r="118" spans="1:6" x14ac:dyDescent="0.25">
      <c r="A118" s="51"/>
      <c r="B118" s="51"/>
      <c r="C118" s="8"/>
      <c r="D118" s="8"/>
      <c r="E118" s="8"/>
      <c r="F118" s="8"/>
    </row>
  </sheetData>
  <mergeCells count="7">
    <mergeCell ref="A115:B115"/>
    <mergeCell ref="A118:B118"/>
    <mergeCell ref="A102:B102"/>
    <mergeCell ref="B103:F103"/>
    <mergeCell ref="A104:B104"/>
    <mergeCell ref="A113:B113"/>
    <mergeCell ref="B114:F11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0"/>
  <sheetViews>
    <sheetView showGridLines="0" topLeftCell="A55" workbookViewId="0">
      <selection activeCell="A9" sqref="A9:C79"/>
    </sheetView>
  </sheetViews>
  <sheetFormatPr baseColWidth="10" defaultRowHeight="15" x14ac:dyDescent="0.25"/>
  <cols>
    <col min="1" max="1" width="14.7109375" style="6" customWidth="1"/>
    <col min="2" max="2" width="51.85546875" style="6" customWidth="1"/>
    <col min="3" max="16384" width="11.42578125" style="6"/>
  </cols>
  <sheetData>
    <row r="1" spans="1:6" customFormat="1" x14ac:dyDescent="0.25"/>
    <row r="2" spans="1:6" customFormat="1" x14ac:dyDescent="0.25">
      <c r="B2" t="s">
        <v>98</v>
      </c>
      <c r="C2" s="3" t="s">
        <v>101</v>
      </c>
      <c r="F2" s="6"/>
    </row>
    <row r="3" spans="1:6" customFormat="1" x14ac:dyDescent="0.25">
      <c r="B3" t="s">
        <v>99</v>
      </c>
      <c r="F3" s="6"/>
    </row>
    <row r="4" spans="1:6" customFormat="1" x14ac:dyDescent="0.25">
      <c r="B4" t="s">
        <v>100</v>
      </c>
      <c r="F4" s="6"/>
    </row>
    <row r="5" spans="1:6" customFormat="1" x14ac:dyDescent="0.25">
      <c r="F5" s="6"/>
    </row>
    <row r="6" spans="1:6" customFormat="1" x14ac:dyDescent="0.25">
      <c r="F6" s="6"/>
    </row>
    <row r="7" spans="1:6" customFormat="1" x14ac:dyDescent="0.25"/>
    <row r="9" spans="1:6" x14ac:dyDescent="0.25">
      <c r="A9" s="42" t="s">
        <v>370</v>
      </c>
      <c r="B9" s="42" t="s">
        <v>182</v>
      </c>
      <c r="C9" s="41"/>
      <c r="D9" s="14"/>
      <c r="E9" s="14"/>
      <c r="F9" s="14"/>
    </row>
    <row r="10" spans="1:6" x14ac:dyDescent="0.25">
      <c r="A10" s="42" t="s">
        <v>371</v>
      </c>
      <c r="B10" s="42" t="s">
        <v>183</v>
      </c>
      <c r="C10" s="41"/>
      <c r="D10" s="15"/>
      <c r="E10" s="15"/>
      <c r="F10" s="15"/>
    </row>
    <row r="11" spans="1:6" x14ac:dyDescent="0.25">
      <c r="A11" t="s">
        <v>337</v>
      </c>
      <c r="B11" t="s">
        <v>131</v>
      </c>
      <c r="C11" s="1">
        <v>15000</v>
      </c>
      <c r="D11" s="11"/>
      <c r="E11" s="10"/>
      <c r="F11" s="12"/>
    </row>
    <row r="12" spans="1:6" x14ac:dyDescent="0.25">
      <c r="A12"/>
      <c r="B12" s="42" t="s">
        <v>375</v>
      </c>
      <c r="C12" s="41">
        <f>SUM(C11:C11)</f>
        <v>15000</v>
      </c>
      <c r="D12" s="11"/>
      <c r="E12" s="10"/>
      <c r="F12" s="12"/>
    </row>
    <row r="13" spans="1:6" x14ac:dyDescent="0.25">
      <c r="A13" s="42" t="s">
        <v>268</v>
      </c>
      <c r="B13" s="42" t="s">
        <v>146</v>
      </c>
      <c r="C13" s="41"/>
      <c r="D13" s="11"/>
      <c r="E13" s="10"/>
      <c r="F13" s="12"/>
    </row>
    <row r="14" spans="1:6" x14ac:dyDescent="0.25">
      <c r="A14" t="s">
        <v>243</v>
      </c>
      <c r="B14" t="s">
        <v>143</v>
      </c>
      <c r="C14" s="1">
        <v>15235</v>
      </c>
      <c r="D14" s="11"/>
      <c r="E14" s="10"/>
      <c r="F14" s="12"/>
    </row>
    <row r="15" spans="1:6" x14ac:dyDescent="0.25">
      <c r="A15" t="s">
        <v>242</v>
      </c>
      <c r="B15" t="s">
        <v>140</v>
      </c>
      <c r="C15" s="1">
        <v>8698</v>
      </c>
      <c r="D15" s="11"/>
      <c r="E15" s="10"/>
      <c r="F15" s="12"/>
    </row>
    <row r="16" spans="1:6" x14ac:dyDescent="0.25">
      <c r="A16" t="s">
        <v>241</v>
      </c>
      <c r="B16" t="s">
        <v>139</v>
      </c>
      <c r="C16" s="1">
        <v>9372</v>
      </c>
      <c r="D16" s="11"/>
      <c r="E16" s="10"/>
      <c r="F16" s="12"/>
    </row>
    <row r="17" spans="1:6" x14ac:dyDescent="0.25">
      <c r="A17" t="s">
        <v>240</v>
      </c>
      <c r="B17" t="s">
        <v>138</v>
      </c>
      <c r="C17" s="1">
        <v>19815</v>
      </c>
      <c r="D17" s="11"/>
      <c r="E17" s="10"/>
      <c r="F17" s="12"/>
    </row>
    <row r="18" spans="1:6" x14ac:dyDescent="0.25">
      <c r="A18" t="s">
        <v>239</v>
      </c>
      <c r="B18" t="s">
        <v>137</v>
      </c>
      <c r="C18" s="1">
        <v>37235</v>
      </c>
      <c r="D18" s="11"/>
      <c r="E18" s="10"/>
      <c r="F18" s="12"/>
    </row>
    <row r="19" spans="1:6" x14ac:dyDescent="0.25">
      <c r="A19" t="s">
        <v>238</v>
      </c>
      <c r="B19" t="s">
        <v>134</v>
      </c>
      <c r="C19" s="1">
        <v>6855</v>
      </c>
      <c r="D19" s="11"/>
      <c r="E19" s="10"/>
      <c r="F19" s="12"/>
    </row>
    <row r="20" spans="1:6" x14ac:dyDescent="0.25">
      <c r="A20" t="s">
        <v>237</v>
      </c>
      <c r="B20" t="s">
        <v>132</v>
      </c>
      <c r="C20" s="1">
        <v>28184</v>
      </c>
      <c r="D20" s="11"/>
      <c r="E20" s="12"/>
      <c r="F20" s="12"/>
    </row>
    <row r="21" spans="1:6" x14ac:dyDescent="0.25">
      <c r="A21"/>
      <c r="B21" s="42" t="s">
        <v>264</v>
      </c>
      <c r="C21" s="41">
        <f>SUM(C14:C20)</f>
        <v>125394</v>
      </c>
      <c r="D21" s="11"/>
      <c r="E21" s="12"/>
      <c r="F21" s="12"/>
    </row>
    <row r="22" spans="1:6" x14ac:dyDescent="0.25">
      <c r="A22" s="42" t="s">
        <v>376</v>
      </c>
      <c r="B22" s="42" t="s">
        <v>193</v>
      </c>
      <c r="C22" s="41"/>
      <c r="D22" s="11"/>
      <c r="E22" s="12"/>
      <c r="F22" s="12"/>
    </row>
    <row r="23" spans="1:6" x14ac:dyDescent="0.25">
      <c r="A23" t="s">
        <v>267</v>
      </c>
      <c r="B23" t="s">
        <v>136</v>
      </c>
      <c r="C23" s="1">
        <v>329130</v>
      </c>
      <c r="D23" s="11"/>
      <c r="E23" s="10"/>
      <c r="F23" s="12"/>
    </row>
    <row r="24" spans="1:6" x14ac:dyDescent="0.25">
      <c r="A24" t="s">
        <v>266</v>
      </c>
      <c r="B24" t="s">
        <v>135</v>
      </c>
      <c r="C24" s="1">
        <v>308702</v>
      </c>
      <c r="D24" s="11"/>
      <c r="E24" s="10"/>
      <c r="F24" s="12"/>
    </row>
    <row r="25" spans="1:6" x14ac:dyDescent="0.25">
      <c r="A25" t="s">
        <v>251</v>
      </c>
      <c r="B25" t="s">
        <v>136</v>
      </c>
      <c r="C25" s="1">
        <v>149927</v>
      </c>
      <c r="D25" s="11"/>
      <c r="E25" s="12"/>
      <c r="F25" s="12"/>
    </row>
    <row r="26" spans="1:6" x14ac:dyDescent="0.25">
      <c r="A26" t="s">
        <v>250</v>
      </c>
      <c r="B26" t="s">
        <v>159</v>
      </c>
      <c r="C26" s="1">
        <v>420813</v>
      </c>
      <c r="D26" s="11"/>
      <c r="E26" s="12"/>
      <c r="F26" s="12"/>
    </row>
    <row r="27" spans="1:6" x14ac:dyDescent="0.25">
      <c r="A27" t="s">
        <v>249</v>
      </c>
      <c r="B27" t="s">
        <v>121</v>
      </c>
      <c r="C27" s="1">
        <v>176894</v>
      </c>
      <c r="D27" s="11"/>
      <c r="E27" s="10"/>
      <c r="F27" s="12"/>
    </row>
    <row r="28" spans="1:6" x14ac:dyDescent="0.25">
      <c r="A28" t="s">
        <v>265</v>
      </c>
      <c r="B28" t="s">
        <v>145</v>
      </c>
      <c r="C28" s="1">
        <v>95679</v>
      </c>
      <c r="D28" s="11"/>
      <c r="E28" s="12"/>
      <c r="F28" s="12"/>
    </row>
    <row r="29" spans="1:6" x14ac:dyDescent="0.25">
      <c r="A29" t="s">
        <v>377</v>
      </c>
      <c r="B29" t="s">
        <v>378</v>
      </c>
      <c r="C29" s="1">
        <v>64000</v>
      </c>
      <c r="D29" s="11"/>
      <c r="E29" s="10"/>
      <c r="F29" s="12"/>
    </row>
    <row r="30" spans="1:6" x14ac:dyDescent="0.25">
      <c r="A30"/>
      <c r="B30" s="42" t="s">
        <v>379</v>
      </c>
      <c r="C30" s="41">
        <f>SUM(C23:C29)</f>
        <v>1545145</v>
      </c>
      <c r="D30" s="11"/>
      <c r="E30" s="12"/>
      <c r="F30" s="12"/>
    </row>
    <row r="31" spans="1:6" x14ac:dyDescent="0.25">
      <c r="A31" s="42" t="s">
        <v>380</v>
      </c>
      <c r="B31" s="42" t="s">
        <v>194</v>
      </c>
      <c r="C31" s="41"/>
      <c r="D31" s="11"/>
      <c r="E31" s="12"/>
      <c r="F31" s="12"/>
    </row>
    <row r="32" spans="1:6" x14ac:dyDescent="0.25">
      <c r="A32" t="s">
        <v>276</v>
      </c>
      <c r="B32" t="s">
        <v>130</v>
      </c>
      <c r="C32" s="1">
        <v>16000</v>
      </c>
      <c r="D32" s="8"/>
      <c r="E32" s="8"/>
      <c r="F32" s="8"/>
    </row>
    <row r="33" spans="1:6" x14ac:dyDescent="0.25">
      <c r="A33" t="s">
        <v>382</v>
      </c>
      <c r="B33" t="s">
        <v>383</v>
      </c>
      <c r="C33" s="1">
        <v>12091</v>
      </c>
      <c r="D33" s="11"/>
      <c r="E33" s="10"/>
      <c r="F33" s="12"/>
    </row>
    <row r="34" spans="1:6" x14ac:dyDescent="0.25">
      <c r="A34" t="s">
        <v>384</v>
      </c>
      <c r="B34" t="s">
        <v>196</v>
      </c>
      <c r="C34" s="1">
        <v>54000</v>
      </c>
      <c r="D34" s="11"/>
      <c r="E34" s="10"/>
      <c r="F34" s="12"/>
    </row>
    <row r="35" spans="1:6" x14ac:dyDescent="0.25">
      <c r="A35"/>
      <c r="B35" s="42" t="s">
        <v>385</v>
      </c>
      <c r="C35" s="41">
        <f>SUM(C32:C34)</f>
        <v>82091</v>
      </c>
      <c r="D35" s="11"/>
      <c r="E35" s="10"/>
      <c r="F35" s="12"/>
    </row>
    <row r="36" spans="1:6" x14ac:dyDescent="0.25">
      <c r="A36" s="42" t="s">
        <v>386</v>
      </c>
      <c r="B36" s="42" t="s">
        <v>197</v>
      </c>
      <c r="C36" s="41"/>
      <c r="D36" s="11"/>
      <c r="E36" s="10"/>
      <c r="F36" s="12"/>
    </row>
    <row r="37" spans="1:6" x14ac:dyDescent="0.25">
      <c r="A37" t="s">
        <v>242</v>
      </c>
      <c r="B37" t="s">
        <v>140</v>
      </c>
      <c r="C37" s="1">
        <v>69575</v>
      </c>
      <c r="D37" s="11"/>
      <c r="E37" s="10"/>
      <c r="F37" s="12"/>
    </row>
    <row r="38" spans="1:6" x14ac:dyDescent="0.25">
      <c r="A38" t="s">
        <v>331</v>
      </c>
      <c r="B38" t="s">
        <v>167</v>
      </c>
      <c r="C38" s="1">
        <v>39851</v>
      </c>
      <c r="D38" s="11"/>
      <c r="E38" s="10"/>
      <c r="F38" s="12"/>
    </row>
    <row r="39" spans="1:6" x14ac:dyDescent="0.25">
      <c r="A39" t="s">
        <v>241</v>
      </c>
      <c r="B39" t="s">
        <v>139</v>
      </c>
      <c r="C39" s="1">
        <v>16608</v>
      </c>
      <c r="D39" s="11"/>
      <c r="E39" s="10"/>
      <c r="F39" s="12"/>
    </row>
    <row r="40" spans="1:6" x14ac:dyDescent="0.25">
      <c r="A40" t="s">
        <v>240</v>
      </c>
      <c r="B40" t="s">
        <v>138</v>
      </c>
      <c r="C40" s="1">
        <v>61534</v>
      </c>
      <c r="D40" s="11"/>
      <c r="E40" s="10"/>
      <c r="F40" s="12"/>
    </row>
    <row r="41" spans="1:6" x14ac:dyDescent="0.25">
      <c r="A41" t="s">
        <v>239</v>
      </c>
      <c r="B41" t="s">
        <v>137</v>
      </c>
      <c r="C41" s="1">
        <v>122954</v>
      </c>
      <c r="D41" s="11"/>
      <c r="E41" s="10"/>
      <c r="F41" s="12"/>
    </row>
    <row r="42" spans="1:6" x14ac:dyDescent="0.25">
      <c r="A42" t="s">
        <v>332</v>
      </c>
      <c r="B42" t="s">
        <v>148</v>
      </c>
      <c r="C42" s="1">
        <v>23911</v>
      </c>
      <c r="D42" s="11"/>
      <c r="E42" s="12"/>
      <c r="F42" s="12"/>
    </row>
    <row r="43" spans="1:6" x14ac:dyDescent="0.25">
      <c r="A43" t="s">
        <v>333</v>
      </c>
      <c r="B43" t="s">
        <v>135</v>
      </c>
      <c r="C43" s="1">
        <v>42384</v>
      </c>
      <c r="D43" s="11"/>
      <c r="E43" s="10"/>
      <c r="F43" s="12"/>
    </row>
    <row r="44" spans="1:6" x14ac:dyDescent="0.25">
      <c r="A44" t="s">
        <v>238</v>
      </c>
      <c r="B44" t="s">
        <v>134</v>
      </c>
      <c r="C44" s="1">
        <v>44535</v>
      </c>
      <c r="D44" s="11"/>
      <c r="E44" s="10"/>
      <c r="F44" s="12"/>
    </row>
    <row r="45" spans="1:6" x14ac:dyDescent="0.25">
      <c r="A45" t="s">
        <v>334</v>
      </c>
      <c r="B45" t="s">
        <v>147</v>
      </c>
      <c r="C45" s="1">
        <v>10520</v>
      </c>
      <c r="D45" s="11"/>
      <c r="E45" s="12"/>
      <c r="F45" s="12"/>
    </row>
    <row r="46" spans="1:6" x14ac:dyDescent="0.25">
      <c r="A46" t="s">
        <v>237</v>
      </c>
      <c r="B46" t="s">
        <v>132</v>
      </c>
      <c r="C46" s="1">
        <v>102946</v>
      </c>
      <c r="D46" s="11"/>
      <c r="E46" s="12"/>
      <c r="F46" s="12"/>
    </row>
    <row r="47" spans="1:6" x14ac:dyDescent="0.25">
      <c r="A47" t="s">
        <v>249</v>
      </c>
      <c r="B47" t="s">
        <v>121</v>
      </c>
      <c r="C47" s="1">
        <v>23808</v>
      </c>
      <c r="D47" s="11"/>
      <c r="E47" s="12"/>
      <c r="F47" s="12"/>
    </row>
    <row r="48" spans="1:6" x14ac:dyDescent="0.25">
      <c r="A48"/>
      <c r="B48" s="42" t="s">
        <v>387</v>
      </c>
      <c r="C48" s="41">
        <f>SUM(C37:C47)</f>
        <v>558626</v>
      </c>
      <c r="D48" s="11"/>
      <c r="E48" s="12"/>
      <c r="F48" s="12"/>
    </row>
    <row r="49" spans="1:6" x14ac:dyDescent="0.25">
      <c r="A49" s="42" t="s">
        <v>388</v>
      </c>
      <c r="B49" s="42" t="s">
        <v>198</v>
      </c>
      <c r="C49" s="41"/>
      <c r="D49" s="8"/>
      <c r="E49" s="13"/>
      <c r="F49" s="8"/>
    </row>
    <row r="50" spans="1:6" x14ac:dyDescent="0.25">
      <c r="A50" t="s">
        <v>272</v>
      </c>
      <c r="B50" t="s">
        <v>142</v>
      </c>
      <c r="C50" s="1">
        <v>13397</v>
      </c>
      <c r="D50" s="15"/>
      <c r="E50" s="15"/>
      <c r="F50" s="15"/>
    </row>
    <row r="51" spans="1:6" x14ac:dyDescent="0.25">
      <c r="A51" t="s">
        <v>242</v>
      </c>
      <c r="B51" t="s">
        <v>140</v>
      </c>
      <c r="C51" s="1">
        <v>34787</v>
      </c>
      <c r="D51" s="8"/>
      <c r="E51" s="8"/>
      <c r="F51" s="8"/>
    </row>
    <row r="52" spans="1:6" x14ac:dyDescent="0.25">
      <c r="A52" t="s">
        <v>241</v>
      </c>
      <c r="B52" t="s">
        <v>139</v>
      </c>
      <c r="C52" s="1">
        <v>10022</v>
      </c>
      <c r="D52" s="11"/>
      <c r="E52" s="10"/>
      <c r="F52" s="12"/>
    </row>
    <row r="53" spans="1:6" x14ac:dyDescent="0.25">
      <c r="A53" t="s">
        <v>240</v>
      </c>
      <c r="B53" t="s">
        <v>138</v>
      </c>
      <c r="C53" s="1">
        <v>27749</v>
      </c>
      <c r="D53" s="11"/>
      <c r="E53" s="12"/>
      <c r="F53" s="12"/>
    </row>
    <row r="54" spans="1:6" x14ac:dyDescent="0.25">
      <c r="A54" t="s">
        <v>239</v>
      </c>
      <c r="B54" t="s">
        <v>137</v>
      </c>
      <c r="C54" s="1">
        <v>52429</v>
      </c>
      <c r="D54" s="11"/>
      <c r="E54" s="10"/>
      <c r="F54" s="12"/>
    </row>
    <row r="55" spans="1:6" x14ac:dyDescent="0.25">
      <c r="A55" t="s">
        <v>238</v>
      </c>
      <c r="B55" t="s">
        <v>134</v>
      </c>
      <c r="C55" s="1">
        <v>16945</v>
      </c>
      <c r="D55" s="11"/>
      <c r="E55" s="10"/>
      <c r="F55" s="12"/>
    </row>
    <row r="56" spans="1:6" x14ac:dyDescent="0.25">
      <c r="A56" t="s">
        <v>237</v>
      </c>
      <c r="B56" t="s">
        <v>132</v>
      </c>
      <c r="C56" s="1">
        <v>45760</v>
      </c>
      <c r="D56" s="11"/>
      <c r="E56" s="10"/>
      <c r="F56" s="12"/>
    </row>
    <row r="57" spans="1:6" x14ac:dyDescent="0.25">
      <c r="A57" t="s">
        <v>236</v>
      </c>
      <c r="B57" t="s">
        <v>116</v>
      </c>
      <c r="C57" s="1">
        <v>2453</v>
      </c>
      <c r="D57" s="11"/>
      <c r="E57" s="10"/>
      <c r="F57" s="12"/>
    </row>
    <row r="58" spans="1:6" x14ac:dyDescent="0.25">
      <c r="A58" t="s">
        <v>389</v>
      </c>
      <c r="B58" t="s">
        <v>390</v>
      </c>
      <c r="C58" s="1">
        <v>350000</v>
      </c>
      <c r="D58" s="11"/>
      <c r="E58" s="10"/>
      <c r="F58" s="12"/>
    </row>
    <row r="59" spans="1:6" x14ac:dyDescent="0.25">
      <c r="A59"/>
      <c r="B59" s="42" t="s">
        <v>391</v>
      </c>
      <c r="C59" s="41">
        <f>SUM(C50:C58)</f>
        <v>553542</v>
      </c>
      <c r="D59" s="11"/>
      <c r="E59" s="10"/>
      <c r="F59" s="12"/>
    </row>
    <row r="60" spans="1:6" x14ac:dyDescent="0.25">
      <c r="A60" s="42" t="s">
        <v>392</v>
      </c>
      <c r="B60" s="42" t="s">
        <v>199</v>
      </c>
      <c r="C60" s="41"/>
      <c r="D60" s="11"/>
      <c r="E60" s="10"/>
      <c r="F60" s="12"/>
    </row>
    <row r="61" spans="1:6" x14ac:dyDescent="0.25">
      <c r="A61" t="s">
        <v>272</v>
      </c>
      <c r="B61" t="s">
        <v>142</v>
      </c>
      <c r="C61" s="1">
        <v>13397</v>
      </c>
      <c r="D61" s="11"/>
      <c r="E61" s="10"/>
      <c r="F61" s="12"/>
    </row>
    <row r="62" spans="1:6" x14ac:dyDescent="0.25">
      <c r="A62" t="s">
        <v>262</v>
      </c>
      <c r="B62" t="s">
        <v>141</v>
      </c>
      <c r="C62" s="1">
        <v>10260</v>
      </c>
      <c r="D62" s="11"/>
      <c r="E62" s="10"/>
      <c r="F62" s="12"/>
    </row>
    <row r="63" spans="1:6" x14ac:dyDescent="0.25">
      <c r="A63" t="s">
        <v>242</v>
      </c>
      <c r="B63" t="s">
        <v>140</v>
      </c>
      <c r="C63" s="1">
        <v>34787</v>
      </c>
      <c r="D63" s="11"/>
      <c r="E63" s="10"/>
      <c r="F63" s="12"/>
    </row>
    <row r="64" spans="1:6" x14ac:dyDescent="0.25">
      <c r="A64" t="s">
        <v>241</v>
      </c>
      <c r="B64" t="s">
        <v>139</v>
      </c>
      <c r="C64" s="1">
        <v>15583</v>
      </c>
      <c r="D64" s="11"/>
      <c r="E64" s="10"/>
      <c r="F64" s="12"/>
    </row>
    <row r="65" spans="1:6" x14ac:dyDescent="0.25">
      <c r="A65" t="s">
        <v>240</v>
      </c>
      <c r="B65" t="s">
        <v>138</v>
      </c>
      <c r="C65" s="1">
        <v>36058</v>
      </c>
      <c r="D65" s="11"/>
      <c r="E65" s="12"/>
      <c r="F65" s="12"/>
    </row>
    <row r="66" spans="1:6" x14ac:dyDescent="0.25">
      <c r="A66" t="s">
        <v>239</v>
      </c>
      <c r="B66" t="s">
        <v>137</v>
      </c>
      <c r="C66" s="1">
        <v>65597</v>
      </c>
      <c r="D66" s="11"/>
      <c r="E66" s="12"/>
      <c r="F66" s="12"/>
    </row>
    <row r="67" spans="1:6" x14ac:dyDescent="0.25">
      <c r="A67" t="s">
        <v>332</v>
      </c>
      <c r="B67" t="s">
        <v>148</v>
      </c>
      <c r="C67" s="1">
        <v>28430</v>
      </c>
      <c r="D67" s="11"/>
      <c r="E67" s="10"/>
      <c r="F67" s="12"/>
    </row>
    <row r="68" spans="1:6" x14ac:dyDescent="0.25">
      <c r="A68" t="s">
        <v>333</v>
      </c>
      <c r="B68" t="s">
        <v>135</v>
      </c>
      <c r="C68" s="1">
        <v>46019</v>
      </c>
      <c r="D68" s="11"/>
      <c r="E68" s="10"/>
      <c r="F68" s="12"/>
    </row>
    <row r="69" spans="1:6" x14ac:dyDescent="0.25">
      <c r="A69" t="s">
        <v>238</v>
      </c>
      <c r="B69" t="s">
        <v>134</v>
      </c>
      <c r="C69" s="1">
        <v>20355</v>
      </c>
      <c r="D69" s="11"/>
      <c r="E69" s="10"/>
      <c r="F69" s="12"/>
    </row>
    <row r="70" spans="1:6" x14ac:dyDescent="0.25">
      <c r="A70" t="s">
        <v>334</v>
      </c>
      <c r="B70" t="s">
        <v>147</v>
      </c>
      <c r="C70" s="1">
        <v>10126</v>
      </c>
      <c r="D70" s="11"/>
      <c r="E70" s="12"/>
      <c r="F70" s="12"/>
    </row>
    <row r="71" spans="1:6" x14ac:dyDescent="0.25">
      <c r="A71" t="s">
        <v>237</v>
      </c>
      <c r="B71" t="s">
        <v>132</v>
      </c>
      <c r="C71" s="1">
        <v>56840</v>
      </c>
      <c r="D71" s="15"/>
      <c r="E71" s="15"/>
      <c r="F71" s="15"/>
    </row>
    <row r="72" spans="1:6" x14ac:dyDescent="0.25">
      <c r="A72" t="s">
        <v>249</v>
      </c>
      <c r="B72" t="s">
        <v>121</v>
      </c>
      <c r="C72" s="1">
        <v>26600</v>
      </c>
      <c r="D72" s="8"/>
      <c r="E72" s="8"/>
      <c r="F72" s="8"/>
    </row>
    <row r="73" spans="1:6" x14ac:dyDescent="0.25">
      <c r="A73" t="s">
        <v>236</v>
      </c>
      <c r="B73" t="s">
        <v>116</v>
      </c>
      <c r="C73" s="1">
        <v>1227</v>
      </c>
      <c r="D73" s="11"/>
      <c r="E73" s="12"/>
      <c r="F73" s="12"/>
    </row>
    <row r="74" spans="1:6" x14ac:dyDescent="0.25">
      <c r="A74" t="s">
        <v>393</v>
      </c>
      <c r="B74" t="s">
        <v>394</v>
      </c>
      <c r="C74" s="1">
        <v>5000</v>
      </c>
      <c r="D74" s="11"/>
      <c r="E74" s="12"/>
      <c r="F74" s="12"/>
    </row>
    <row r="75" spans="1:6" x14ac:dyDescent="0.25">
      <c r="A75"/>
      <c r="B75" s="42" t="s">
        <v>395</v>
      </c>
      <c r="C75" s="41">
        <f>SUM(C61:C74)</f>
        <v>370279</v>
      </c>
      <c r="D75" s="11"/>
      <c r="E75" s="12"/>
      <c r="F75" s="12"/>
    </row>
    <row r="76" spans="1:6" x14ac:dyDescent="0.25">
      <c r="A76" s="42" t="s">
        <v>396</v>
      </c>
      <c r="B76" s="42" t="s">
        <v>200</v>
      </c>
      <c r="C76" s="41"/>
      <c r="D76" s="11"/>
      <c r="E76" s="12"/>
      <c r="F76" s="12"/>
    </row>
    <row r="77" spans="1:6" x14ac:dyDescent="0.25">
      <c r="A77" t="s">
        <v>397</v>
      </c>
      <c r="B77" t="s">
        <v>398</v>
      </c>
      <c r="C77" s="1">
        <v>75000</v>
      </c>
      <c r="D77" s="11"/>
      <c r="E77" s="12"/>
      <c r="F77" s="12"/>
    </row>
    <row r="78" spans="1:6" x14ac:dyDescent="0.25">
      <c r="A78"/>
      <c r="B78" s="42" t="s">
        <v>399</v>
      </c>
      <c r="C78" s="41">
        <f>SUM(C77:C77)</f>
        <v>75000</v>
      </c>
      <c r="D78" s="11"/>
      <c r="E78" s="10"/>
      <c r="F78" s="12"/>
    </row>
    <row r="79" spans="1:6" x14ac:dyDescent="0.25">
      <c r="A79"/>
      <c r="B79" s="42" t="s">
        <v>403</v>
      </c>
      <c r="C79" s="41">
        <f>C12+C21+C30+C35+C48+C59+C75+C78</f>
        <v>3325077</v>
      </c>
      <c r="D79" s="11"/>
      <c r="E79" s="12"/>
      <c r="F79" s="12"/>
    </row>
    <row r="80" spans="1:6" x14ac:dyDescent="0.25">
      <c r="A80" s="7"/>
      <c r="B80" s="9"/>
      <c r="C80" s="12"/>
      <c r="D80" s="11"/>
      <c r="E80" s="12"/>
      <c r="F80" s="12"/>
    </row>
    <row r="81" spans="1:6" x14ac:dyDescent="0.25">
      <c r="A81" s="7"/>
      <c r="B81" s="9"/>
      <c r="C81" s="12"/>
      <c r="D81" s="11"/>
      <c r="E81" s="12"/>
      <c r="F81" s="12"/>
    </row>
    <row r="82" spans="1:6" x14ac:dyDescent="0.25">
      <c r="A82" s="7"/>
      <c r="B82" s="9"/>
      <c r="C82" s="12"/>
      <c r="D82" s="11"/>
      <c r="E82" s="12"/>
      <c r="F82" s="12"/>
    </row>
    <row r="83" spans="1:6" x14ac:dyDescent="0.25">
      <c r="A83" s="51"/>
      <c r="B83" s="51"/>
      <c r="C83" s="13"/>
      <c r="D83" s="8"/>
      <c r="E83" s="13"/>
      <c r="F83" s="8"/>
    </row>
    <row r="84" spans="1:6" x14ac:dyDescent="0.25">
      <c r="A84" s="7"/>
      <c r="B84" s="50"/>
      <c r="C84" s="50"/>
      <c r="D84" s="50"/>
      <c r="E84" s="50"/>
      <c r="F84" s="50"/>
    </row>
    <row r="85" spans="1:6" x14ac:dyDescent="0.25">
      <c r="A85" s="51"/>
      <c r="B85" s="51"/>
      <c r="C85" s="8"/>
      <c r="D85" s="8"/>
      <c r="E85" s="8"/>
      <c r="F85" s="8"/>
    </row>
    <row r="86" spans="1:6" x14ac:dyDescent="0.25">
      <c r="A86" s="7"/>
      <c r="B86" s="9"/>
      <c r="C86" s="10"/>
      <c r="D86" s="11"/>
      <c r="E86" s="10"/>
      <c r="F86" s="12"/>
    </row>
    <row r="87" spans="1:6" x14ac:dyDescent="0.25">
      <c r="A87" s="7"/>
      <c r="B87" s="9"/>
      <c r="C87" s="10"/>
      <c r="D87" s="11"/>
      <c r="E87" s="10"/>
      <c r="F87" s="12"/>
    </row>
    <row r="88" spans="1:6" x14ac:dyDescent="0.25">
      <c r="A88" s="7"/>
      <c r="B88" s="9"/>
      <c r="C88" s="10"/>
      <c r="D88" s="11"/>
      <c r="E88" s="10"/>
      <c r="F88" s="12"/>
    </row>
    <row r="89" spans="1:6" x14ac:dyDescent="0.25">
      <c r="A89" s="7"/>
      <c r="B89" s="9"/>
      <c r="C89" s="10"/>
      <c r="D89" s="11"/>
      <c r="E89" s="10"/>
      <c r="F89" s="12"/>
    </row>
    <row r="90" spans="1:6" x14ac:dyDescent="0.25">
      <c r="A90" s="7"/>
      <c r="B90" s="9"/>
      <c r="C90" s="10"/>
      <c r="D90" s="11"/>
      <c r="E90" s="10"/>
      <c r="F90" s="12"/>
    </row>
    <row r="91" spans="1:6" x14ac:dyDescent="0.25">
      <c r="A91" s="7"/>
      <c r="B91" s="9"/>
      <c r="C91" s="10"/>
      <c r="D91" s="11"/>
      <c r="E91" s="10"/>
      <c r="F91" s="12"/>
    </row>
    <row r="92" spans="1:6" x14ac:dyDescent="0.25">
      <c r="A92" s="7"/>
      <c r="B92" s="9"/>
      <c r="C92" s="12"/>
      <c r="D92" s="11"/>
      <c r="E92" s="12"/>
      <c r="F92" s="12"/>
    </row>
    <row r="93" spans="1:6" x14ac:dyDescent="0.25">
      <c r="A93" s="7"/>
      <c r="B93" s="9"/>
      <c r="C93" s="12"/>
      <c r="D93" s="11"/>
      <c r="E93" s="12"/>
      <c r="F93" s="12"/>
    </row>
    <row r="94" spans="1:6" x14ac:dyDescent="0.25">
      <c r="A94" s="7"/>
      <c r="B94" s="9"/>
      <c r="C94" s="10"/>
      <c r="D94" s="11"/>
      <c r="E94" s="10"/>
      <c r="F94" s="12"/>
    </row>
    <row r="95" spans="1:6" x14ac:dyDescent="0.25">
      <c r="A95" s="7"/>
      <c r="B95" s="9"/>
      <c r="C95" s="12"/>
      <c r="D95" s="11"/>
      <c r="E95" s="12"/>
      <c r="F95" s="12"/>
    </row>
    <row r="96" spans="1:6" x14ac:dyDescent="0.25">
      <c r="A96" s="7"/>
      <c r="B96" s="9"/>
      <c r="C96" s="10"/>
      <c r="D96" s="11"/>
      <c r="E96" s="10"/>
      <c r="F96" s="12"/>
    </row>
    <row r="97" spans="1:6" x14ac:dyDescent="0.25">
      <c r="A97" s="7"/>
      <c r="B97" s="9"/>
      <c r="C97" s="10"/>
      <c r="D97" s="11"/>
      <c r="E97" s="10"/>
      <c r="F97" s="12"/>
    </row>
    <row r="98" spans="1:6" x14ac:dyDescent="0.25">
      <c r="A98" s="7"/>
      <c r="B98" s="9"/>
      <c r="C98" s="10"/>
      <c r="D98" s="11"/>
      <c r="E98" s="10"/>
      <c r="F98" s="12"/>
    </row>
    <row r="99" spans="1:6" x14ac:dyDescent="0.25">
      <c r="A99" s="7"/>
      <c r="B99" s="9"/>
      <c r="C99" s="10"/>
      <c r="D99" s="11"/>
      <c r="E99" s="10"/>
      <c r="F99" s="12"/>
    </row>
    <row r="100" spans="1:6" x14ac:dyDescent="0.25">
      <c r="A100" s="7"/>
      <c r="B100" s="9"/>
      <c r="C100" s="10"/>
      <c r="D100" s="11"/>
      <c r="E100" s="10"/>
      <c r="F100" s="12"/>
    </row>
    <row r="101" spans="1:6" x14ac:dyDescent="0.25">
      <c r="A101" s="7"/>
      <c r="B101" s="9"/>
      <c r="C101" s="10"/>
      <c r="D101" s="11"/>
      <c r="E101" s="10"/>
      <c r="F101" s="12"/>
    </row>
    <row r="102" spans="1:6" x14ac:dyDescent="0.25">
      <c r="A102" s="7"/>
      <c r="B102" s="9"/>
      <c r="C102" s="10"/>
      <c r="D102" s="11"/>
      <c r="E102" s="10"/>
      <c r="F102" s="12"/>
    </row>
    <row r="103" spans="1:6" x14ac:dyDescent="0.25">
      <c r="A103" s="7"/>
      <c r="B103" s="9"/>
      <c r="C103" s="10"/>
      <c r="D103" s="11"/>
      <c r="E103" s="10"/>
      <c r="F103" s="12"/>
    </row>
    <row r="104" spans="1:6" x14ac:dyDescent="0.25">
      <c r="A104" s="7"/>
      <c r="B104" s="9"/>
      <c r="C104" s="10"/>
      <c r="D104" s="11"/>
      <c r="E104" s="10"/>
      <c r="F104" s="12"/>
    </row>
    <row r="105" spans="1:6" x14ac:dyDescent="0.25">
      <c r="A105" s="7"/>
      <c r="B105" s="9"/>
      <c r="C105" s="10"/>
      <c r="D105" s="11"/>
      <c r="E105" s="10"/>
      <c r="F105" s="12"/>
    </row>
    <row r="106" spans="1:6" x14ac:dyDescent="0.25">
      <c r="A106" s="7"/>
      <c r="B106" s="9"/>
      <c r="C106" s="10"/>
      <c r="D106" s="11"/>
      <c r="E106" s="10"/>
      <c r="F106" s="12"/>
    </row>
    <row r="107" spans="1:6" x14ac:dyDescent="0.25">
      <c r="A107" s="7"/>
      <c r="B107" s="9"/>
      <c r="C107" s="10"/>
      <c r="D107" s="11"/>
      <c r="E107" s="10"/>
      <c r="F107" s="12"/>
    </row>
    <row r="108" spans="1:6" x14ac:dyDescent="0.25">
      <c r="A108" s="7"/>
      <c r="B108" s="9"/>
      <c r="C108" s="12"/>
      <c r="D108" s="11"/>
      <c r="E108" s="12"/>
      <c r="F108" s="12"/>
    </row>
    <row r="109" spans="1:6" x14ac:dyDescent="0.25">
      <c r="A109" s="7"/>
      <c r="B109" s="9"/>
      <c r="C109" s="12"/>
      <c r="D109" s="11"/>
      <c r="E109" s="12"/>
      <c r="F109" s="12"/>
    </row>
    <row r="110" spans="1:6" x14ac:dyDescent="0.25">
      <c r="A110" s="7"/>
      <c r="B110" s="9"/>
      <c r="C110" s="10"/>
      <c r="D110" s="11"/>
      <c r="E110" s="10"/>
      <c r="F110" s="12"/>
    </row>
    <row r="111" spans="1:6" x14ac:dyDescent="0.25">
      <c r="A111" s="7"/>
      <c r="B111" s="9"/>
      <c r="C111" s="10"/>
      <c r="D111" s="11"/>
      <c r="E111" s="10"/>
      <c r="F111" s="12"/>
    </row>
    <row r="112" spans="1:6" x14ac:dyDescent="0.25">
      <c r="A112" s="7"/>
      <c r="B112" s="9"/>
      <c r="C112" s="10"/>
      <c r="D112" s="11"/>
      <c r="E112" s="10"/>
      <c r="F112" s="12"/>
    </row>
    <row r="113" spans="1:6" x14ac:dyDescent="0.25">
      <c r="A113" s="7"/>
      <c r="B113" s="9"/>
      <c r="C113" s="10"/>
      <c r="D113" s="11"/>
      <c r="E113" s="10"/>
      <c r="F113" s="12"/>
    </row>
    <row r="114" spans="1:6" x14ac:dyDescent="0.25">
      <c r="A114" s="7"/>
      <c r="B114" s="9"/>
      <c r="C114" s="10"/>
      <c r="D114" s="11"/>
      <c r="E114" s="10"/>
      <c r="F114" s="12"/>
    </row>
    <row r="115" spans="1:6" x14ac:dyDescent="0.25">
      <c r="A115" s="7"/>
      <c r="B115" s="9"/>
      <c r="C115" s="10"/>
      <c r="D115" s="11"/>
      <c r="E115" s="10"/>
      <c r="F115" s="12"/>
    </row>
    <row r="116" spans="1:6" x14ac:dyDescent="0.25">
      <c r="A116" s="51"/>
      <c r="B116" s="51"/>
      <c r="C116" s="13"/>
      <c r="D116" s="8"/>
      <c r="E116" s="13"/>
      <c r="F116" s="8"/>
    </row>
    <row r="117" spans="1:6" x14ac:dyDescent="0.25">
      <c r="A117" s="7"/>
      <c r="B117" s="50"/>
      <c r="C117" s="50"/>
      <c r="D117" s="50"/>
      <c r="E117" s="50"/>
      <c r="F117" s="50"/>
    </row>
    <row r="118" spans="1:6" x14ac:dyDescent="0.25">
      <c r="A118" s="51"/>
      <c r="B118" s="51"/>
      <c r="C118" s="8"/>
      <c r="D118" s="8"/>
      <c r="E118" s="8"/>
      <c r="F118" s="8"/>
    </row>
    <row r="119" spans="1:6" x14ac:dyDescent="0.25">
      <c r="A119" s="7"/>
      <c r="B119" s="9"/>
      <c r="C119" s="12"/>
      <c r="D119" s="11"/>
      <c r="E119" s="12"/>
      <c r="F119" s="12"/>
    </row>
    <row r="120" spans="1:6" x14ac:dyDescent="0.25">
      <c r="A120" s="7"/>
      <c r="B120" s="9"/>
      <c r="C120" s="12"/>
      <c r="D120" s="10"/>
      <c r="E120" s="10"/>
      <c r="F120" s="12"/>
    </row>
    <row r="121" spans="1:6" x14ac:dyDescent="0.25">
      <c r="A121" s="7"/>
      <c r="B121" s="9"/>
      <c r="C121" s="12"/>
      <c r="D121" s="12"/>
      <c r="E121" s="12"/>
      <c r="F121" s="12"/>
    </row>
    <row r="122" spans="1:6" x14ac:dyDescent="0.25">
      <c r="A122" s="7"/>
      <c r="B122" s="9"/>
      <c r="C122" s="12"/>
      <c r="D122" s="10"/>
      <c r="E122" s="10"/>
      <c r="F122" s="12"/>
    </row>
    <row r="123" spans="1:6" x14ac:dyDescent="0.25">
      <c r="A123" s="7"/>
      <c r="B123" s="9"/>
      <c r="C123" s="12"/>
      <c r="D123" s="10"/>
      <c r="E123" s="10"/>
      <c r="F123" s="12"/>
    </row>
    <row r="124" spans="1:6" x14ac:dyDescent="0.25">
      <c r="A124" s="7"/>
      <c r="B124" s="9"/>
      <c r="C124" s="12"/>
      <c r="D124" s="10"/>
      <c r="E124" s="10"/>
      <c r="F124" s="12"/>
    </row>
    <row r="125" spans="1:6" x14ac:dyDescent="0.25">
      <c r="A125" s="7"/>
      <c r="B125" s="9"/>
      <c r="C125" s="12"/>
      <c r="D125" s="10"/>
      <c r="E125" s="10"/>
      <c r="F125" s="12"/>
    </row>
    <row r="126" spans="1:6" x14ac:dyDescent="0.25">
      <c r="A126" s="7"/>
      <c r="B126" s="9"/>
      <c r="C126" s="12"/>
      <c r="D126" s="10"/>
      <c r="E126" s="10"/>
      <c r="F126" s="12"/>
    </row>
    <row r="127" spans="1:6" x14ac:dyDescent="0.25">
      <c r="A127" s="7"/>
      <c r="B127" s="9"/>
      <c r="C127" s="12"/>
      <c r="D127" s="11"/>
      <c r="E127" s="12"/>
      <c r="F127" s="12"/>
    </row>
    <row r="128" spans="1:6" x14ac:dyDescent="0.25">
      <c r="A128" s="7"/>
      <c r="B128" s="9"/>
      <c r="C128" s="12"/>
      <c r="D128" s="10"/>
      <c r="E128" s="10"/>
      <c r="F128" s="12"/>
    </row>
    <row r="129" spans="1:6" x14ac:dyDescent="0.25">
      <c r="A129" s="7"/>
      <c r="B129" s="9"/>
      <c r="C129" s="12"/>
      <c r="D129" s="11"/>
      <c r="E129" s="12"/>
      <c r="F129" s="12"/>
    </row>
    <row r="130" spans="1:6" x14ac:dyDescent="0.25">
      <c r="A130" s="51"/>
      <c r="B130" s="51"/>
      <c r="C130" s="8"/>
      <c r="D130" s="13"/>
      <c r="E130" s="13"/>
      <c r="F130" s="8"/>
    </row>
    <row r="131" spans="1:6" x14ac:dyDescent="0.25">
      <c r="A131" s="7"/>
      <c r="B131" s="50"/>
      <c r="C131" s="50"/>
      <c r="D131" s="50"/>
      <c r="E131" s="50"/>
      <c r="F131" s="50"/>
    </row>
    <row r="132" spans="1:6" x14ac:dyDescent="0.25">
      <c r="A132" s="51"/>
      <c r="B132" s="51"/>
      <c r="C132" s="8"/>
      <c r="D132" s="8"/>
      <c r="E132" s="8"/>
      <c r="F132" s="8"/>
    </row>
    <row r="133" spans="1:6" x14ac:dyDescent="0.25">
      <c r="A133" s="7"/>
      <c r="B133" s="9"/>
      <c r="C133" s="12"/>
      <c r="D133" s="10"/>
      <c r="E133" s="10"/>
      <c r="F133" s="12"/>
    </row>
    <row r="134" spans="1:6" x14ac:dyDescent="0.25">
      <c r="A134" s="7"/>
      <c r="B134" s="9"/>
      <c r="C134" s="12"/>
      <c r="D134" s="11"/>
      <c r="E134" s="12"/>
      <c r="F134" s="12"/>
    </row>
    <row r="135" spans="1:6" x14ac:dyDescent="0.25">
      <c r="A135" s="7"/>
      <c r="B135" s="9"/>
      <c r="C135" s="12"/>
      <c r="D135" s="10"/>
      <c r="E135" s="10"/>
      <c r="F135" s="12"/>
    </row>
    <row r="136" spans="1:6" x14ac:dyDescent="0.25">
      <c r="A136" s="7"/>
      <c r="B136" s="9"/>
      <c r="C136" s="12"/>
      <c r="D136" s="11"/>
      <c r="E136" s="12"/>
      <c r="F136" s="12"/>
    </row>
    <row r="137" spans="1:6" x14ac:dyDescent="0.25">
      <c r="A137" s="7"/>
      <c r="B137" s="9"/>
      <c r="C137" s="12"/>
      <c r="D137" s="10"/>
      <c r="E137" s="10"/>
      <c r="F137" s="12"/>
    </row>
    <row r="138" spans="1:6" x14ac:dyDescent="0.25">
      <c r="A138" s="7"/>
      <c r="B138" s="9"/>
      <c r="C138" s="12"/>
      <c r="D138" s="11"/>
      <c r="E138" s="12"/>
      <c r="F138" s="12"/>
    </row>
    <row r="139" spans="1:6" x14ac:dyDescent="0.25">
      <c r="A139" s="7"/>
      <c r="B139" s="9"/>
      <c r="C139" s="12"/>
      <c r="D139" s="10"/>
      <c r="E139" s="10"/>
      <c r="F139" s="12"/>
    </row>
    <row r="140" spans="1:6" x14ac:dyDescent="0.25">
      <c r="A140" s="51"/>
      <c r="B140" s="51"/>
      <c r="C140" s="8"/>
      <c r="D140" s="13"/>
      <c r="E140" s="13"/>
      <c r="F140" s="8"/>
    </row>
  </sheetData>
  <mergeCells count="10">
    <mergeCell ref="A83:B83"/>
    <mergeCell ref="B84:F84"/>
    <mergeCell ref="A132:B132"/>
    <mergeCell ref="A140:B140"/>
    <mergeCell ref="A85:B85"/>
    <mergeCell ref="A116:B116"/>
    <mergeCell ref="B117:F117"/>
    <mergeCell ref="A118:B118"/>
    <mergeCell ref="A130:B130"/>
    <mergeCell ref="B131:F13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5"/>
  <sheetViews>
    <sheetView showGridLines="0" workbookViewId="0">
      <selection activeCell="A9" sqref="A9:C105"/>
    </sheetView>
  </sheetViews>
  <sheetFormatPr baseColWidth="10" defaultRowHeight="15" x14ac:dyDescent="0.25"/>
  <cols>
    <col min="1" max="1" width="15.42578125" style="6" customWidth="1"/>
    <col min="2" max="2" width="49.42578125" style="6" customWidth="1"/>
    <col min="3" max="16384" width="11.42578125" style="6"/>
  </cols>
  <sheetData>
    <row r="1" spans="1:7" customFormat="1" x14ac:dyDescent="0.25"/>
    <row r="2" spans="1:7" customFormat="1" x14ac:dyDescent="0.25">
      <c r="B2" t="s">
        <v>98</v>
      </c>
      <c r="C2" s="3" t="s">
        <v>101</v>
      </c>
      <c r="F2" s="6"/>
    </row>
    <row r="3" spans="1:7" customFormat="1" x14ac:dyDescent="0.25">
      <c r="B3" t="s">
        <v>99</v>
      </c>
      <c r="F3" s="6"/>
    </row>
    <row r="4" spans="1:7" customFormat="1" x14ac:dyDescent="0.25">
      <c r="B4" t="s">
        <v>100</v>
      </c>
      <c r="F4" s="6"/>
    </row>
    <row r="5" spans="1:7" customFormat="1" x14ac:dyDescent="0.25">
      <c r="F5" s="6"/>
    </row>
    <row r="6" spans="1:7" customFormat="1" x14ac:dyDescent="0.25">
      <c r="F6" s="6"/>
    </row>
    <row r="7" spans="1:7" customFormat="1" x14ac:dyDescent="0.25"/>
    <row r="9" spans="1:7" x14ac:dyDescent="0.25">
      <c r="A9" s="42" t="s">
        <v>404</v>
      </c>
      <c r="B9" s="42" t="s">
        <v>202</v>
      </c>
      <c r="C9" s="41"/>
      <c r="D9" s="14"/>
      <c r="E9" s="14"/>
      <c r="F9" s="14"/>
    </row>
    <row r="10" spans="1:7" x14ac:dyDescent="0.25">
      <c r="A10" s="42" t="s">
        <v>405</v>
      </c>
      <c r="B10" s="42" t="s">
        <v>203</v>
      </c>
      <c r="C10" s="41"/>
      <c r="D10" s="15"/>
      <c r="E10" s="15"/>
      <c r="F10" s="15"/>
    </row>
    <row r="11" spans="1:7" x14ac:dyDescent="0.25">
      <c r="A11" t="s">
        <v>243</v>
      </c>
      <c r="B11" t="s">
        <v>143</v>
      </c>
      <c r="C11" s="1">
        <v>15235</v>
      </c>
      <c r="D11" s="8"/>
      <c r="E11" s="8"/>
      <c r="F11" s="8"/>
    </row>
    <row r="12" spans="1:7" x14ac:dyDescent="0.25">
      <c r="A12" t="s">
        <v>272</v>
      </c>
      <c r="B12" t="s">
        <v>142</v>
      </c>
      <c r="C12" s="1">
        <v>133965</v>
      </c>
      <c r="D12" s="11"/>
      <c r="E12" s="10"/>
      <c r="F12" s="12"/>
    </row>
    <row r="13" spans="1:7" x14ac:dyDescent="0.25">
      <c r="A13" t="s">
        <v>262</v>
      </c>
      <c r="B13" t="s">
        <v>141</v>
      </c>
      <c r="C13" s="1">
        <v>2995986</v>
      </c>
      <c r="D13" s="11"/>
      <c r="E13" s="10"/>
      <c r="F13" s="12"/>
    </row>
    <row r="14" spans="1:7" x14ac:dyDescent="0.25">
      <c r="A14" t="s">
        <v>242</v>
      </c>
      <c r="B14" t="s">
        <v>140</v>
      </c>
      <c r="C14" s="1">
        <v>26091</v>
      </c>
      <c r="D14" s="11"/>
      <c r="E14" s="10"/>
      <c r="F14" s="12"/>
    </row>
    <row r="15" spans="1:7" x14ac:dyDescent="0.25">
      <c r="A15" t="s">
        <v>241</v>
      </c>
      <c r="B15" t="s">
        <v>139</v>
      </c>
      <c r="C15" s="1">
        <v>852121</v>
      </c>
      <c r="D15" s="11"/>
      <c r="E15" s="10"/>
      <c r="F15" s="12"/>
    </row>
    <row r="16" spans="1:7" x14ac:dyDescent="0.25">
      <c r="A16" t="s">
        <v>240</v>
      </c>
      <c r="B16" t="s">
        <v>138</v>
      </c>
      <c r="C16" s="1">
        <v>1811430</v>
      </c>
      <c r="D16" s="11"/>
      <c r="E16" s="10"/>
      <c r="F16" s="10"/>
      <c r="G16" s="21"/>
    </row>
    <row r="17" spans="1:7" x14ac:dyDescent="0.25">
      <c r="A17" t="s">
        <v>239</v>
      </c>
      <c r="B17" t="s">
        <v>137</v>
      </c>
      <c r="C17" s="1">
        <v>4120903</v>
      </c>
      <c r="D17" s="11"/>
      <c r="E17" s="10"/>
      <c r="F17" s="10"/>
      <c r="G17" s="21"/>
    </row>
    <row r="18" spans="1:7" x14ac:dyDescent="0.25">
      <c r="A18" t="s">
        <v>238</v>
      </c>
      <c r="B18" t="s">
        <v>134</v>
      </c>
      <c r="C18" s="1">
        <v>1043694</v>
      </c>
      <c r="D18" s="11"/>
      <c r="E18" s="10"/>
      <c r="F18" s="10"/>
      <c r="G18" s="21"/>
    </row>
    <row r="19" spans="1:7" x14ac:dyDescent="0.25">
      <c r="A19" t="s">
        <v>350</v>
      </c>
      <c r="B19" t="s">
        <v>351</v>
      </c>
      <c r="C19" s="1">
        <v>1543000</v>
      </c>
      <c r="D19" s="11"/>
      <c r="E19" s="10"/>
      <c r="F19" s="10"/>
      <c r="G19" s="21"/>
    </row>
    <row r="20" spans="1:7" x14ac:dyDescent="0.25">
      <c r="A20" t="s">
        <v>237</v>
      </c>
      <c r="B20" t="s">
        <v>132</v>
      </c>
      <c r="C20" s="1">
        <v>3193302</v>
      </c>
      <c r="D20" s="11"/>
      <c r="E20" s="10"/>
      <c r="F20" s="10"/>
      <c r="G20" s="21"/>
    </row>
    <row r="21" spans="1:7" x14ac:dyDescent="0.25">
      <c r="A21" t="s">
        <v>236</v>
      </c>
      <c r="B21" t="s">
        <v>116</v>
      </c>
      <c r="C21" s="1">
        <v>19257</v>
      </c>
      <c r="D21" s="11"/>
      <c r="E21" s="10"/>
      <c r="F21" s="10"/>
      <c r="G21" s="21"/>
    </row>
    <row r="22" spans="1:7" x14ac:dyDescent="0.25">
      <c r="A22" t="s">
        <v>406</v>
      </c>
      <c r="B22" t="s">
        <v>407</v>
      </c>
      <c r="C22" s="1">
        <v>26681</v>
      </c>
      <c r="D22" s="11"/>
      <c r="E22" s="10"/>
      <c r="F22" s="10"/>
    </row>
    <row r="23" spans="1:7" x14ac:dyDescent="0.25">
      <c r="A23" t="s">
        <v>254</v>
      </c>
      <c r="B23" t="s">
        <v>131</v>
      </c>
      <c r="C23" s="1">
        <v>500</v>
      </c>
      <c r="D23" s="11"/>
      <c r="E23" s="10"/>
      <c r="F23" s="12"/>
    </row>
    <row r="24" spans="1:7" x14ac:dyDescent="0.25">
      <c r="A24" t="s">
        <v>372</v>
      </c>
      <c r="B24" t="s">
        <v>373</v>
      </c>
      <c r="C24" s="1">
        <v>18560</v>
      </c>
      <c r="D24" s="11"/>
      <c r="E24" s="12"/>
      <c r="F24" s="12"/>
    </row>
    <row r="25" spans="1:7" x14ac:dyDescent="0.25">
      <c r="A25" t="s">
        <v>301</v>
      </c>
      <c r="B25" t="s">
        <v>112</v>
      </c>
      <c r="C25" s="1">
        <v>2000</v>
      </c>
      <c r="D25" s="11"/>
      <c r="E25" s="12"/>
      <c r="F25" s="12"/>
    </row>
    <row r="26" spans="1:7" x14ac:dyDescent="0.25">
      <c r="A26" t="s">
        <v>411</v>
      </c>
      <c r="B26" t="s">
        <v>204</v>
      </c>
      <c r="C26" s="1">
        <v>3000</v>
      </c>
      <c r="D26" s="8"/>
      <c r="E26" s="8"/>
      <c r="F26" s="8"/>
    </row>
    <row r="27" spans="1:7" x14ac:dyDescent="0.25">
      <c r="A27" t="s">
        <v>412</v>
      </c>
      <c r="B27" t="s">
        <v>205</v>
      </c>
      <c r="C27" s="1">
        <v>600</v>
      </c>
      <c r="D27" s="11"/>
      <c r="E27" s="12"/>
      <c r="F27" s="12"/>
    </row>
    <row r="28" spans="1:7" x14ac:dyDescent="0.25">
      <c r="A28" t="s">
        <v>413</v>
      </c>
      <c r="B28" t="s">
        <v>170</v>
      </c>
      <c r="C28" s="1">
        <v>50000</v>
      </c>
      <c r="D28" s="10"/>
      <c r="E28" s="10"/>
      <c r="F28" s="12"/>
    </row>
    <row r="29" spans="1:7" x14ac:dyDescent="0.25">
      <c r="A29"/>
      <c r="B29" s="42" t="s">
        <v>415</v>
      </c>
      <c r="C29" s="41">
        <f>SUM(C11:C28)</f>
        <v>15856325</v>
      </c>
      <c r="D29" s="8"/>
      <c r="E29" s="8"/>
      <c r="F29" s="8"/>
    </row>
    <row r="30" spans="1:7" x14ac:dyDescent="0.25">
      <c r="A30" s="42" t="s">
        <v>416</v>
      </c>
      <c r="B30" s="42" t="s">
        <v>206</v>
      </c>
      <c r="C30" s="41"/>
      <c r="D30" s="10"/>
      <c r="E30" s="10"/>
      <c r="F30" s="12"/>
    </row>
    <row r="31" spans="1:7" x14ac:dyDescent="0.25">
      <c r="A31" t="s">
        <v>243</v>
      </c>
      <c r="B31" t="s">
        <v>143</v>
      </c>
      <c r="C31" s="1">
        <v>15235</v>
      </c>
      <c r="D31" s="13"/>
      <c r="E31" s="13"/>
      <c r="F31" s="8"/>
    </row>
    <row r="32" spans="1:7" x14ac:dyDescent="0.25">
      <c r="A32" t="s">
        <v>272</v>
      </c>
      <c r="B32" t="s">
        <v>142</v>
      </c>
      <c r="C32" s="1">
        <v>13397</v>
      </c>
    </row>
    <row r="33" spans="1:3" x14ac:dyDescent="0.25">
      <c r="A33" t="s">
        <v>241</v>
      </c>
      <c r="B33" t="s">
        <v>139</v>
      </c>
      <c r="C33" s="1">
        <v>12478</v>
      </c>
    </row>
    <row r="34" spans="1:3" x14ac:dyDescent="0.25">
      <c r="A34" t="s">
        <v>240</v>
      </c>
      <c r="B34" t="s">
        <v>138</v>
      </c>
      <c r="C34" s="1">
        <v>22549</v>
      </c>
    </row>
    <row r="35" spans="1:3" x14ac:dyDescent="0.25">
      <c r="A35" t="s">
        <v>239</v>
      </c>
      <c r="B35" t="s">
        <v>137</v>
      </c>
      <c r="C35" s="1">
        <v>44680</v>
      </c>
    </row>
    <row r="36" spans="1:3" x14ac:dyDescent="0.25">
      <c r="A36" t="s">
        <v>238</v>
      </c>
      <c r="B36" t="s">
        <v>134</v>
      </c>
      <c r="C36" s="1">
        <v>6924</v>
      </c>
    </row>
    <row r="37" spans="1:3" x14ac:dyDescent="0.25">
      <c r="A37" t="s">
        <v>237</v>
      </c>
      <c r="B37" t="s">
        <v>132</v>
      </c>
      <c r="C37" s="1">
        <v>33418</v>
      </c>
    </row>
    <row r="38" spans="1:3" x14ac:dyDescent="0.25">
      <c r="A38" t="s">
        <v>254</v>
      </c>
      <c r="B38" t="s">
        <v>131</v>
      </c>
      <c r="C38" s="1">
        <v>3000</v>
      </c>
    </row>
    <row r="39" spans="1:3" x14ac:dyDescent="0.25">
      <c r="A39" t="s">
        <v>301</v>
      </c>
      <c r="B39" t="s">
        <v>112</v>
      </c>
      <c r="C39" s="1">
        <v>7000</v>
      </c>
    </row>
    <row r="40" spans="1:3" x14ac:dyDescent="0.25">
      <c r="A40" t="s">
        <v>417</v>
      </c>
      <c r="B40" t="s">
        <v>418</v>
      </c>
      <c r="C40" s="1">
        <v>4000</v>
      </c>
    </row>
    <row r="41" spans="1:3" x14ac:dyDescent="0.25">
      <c r="A41" t="s">
        <v>303</v>
      </c>
      <c r="B41" t="s">
        <v>304</v>
      </c>
      <c r="C41" s="1">
        <v>12000</v>
      </c>
    </row>
    <row r="42" spans="1:3" x14ac:dyDescent="0.25">
      <c r="A42"/>
      <c r="B42" s="42" t="s">
        <v>419</v>
      </c>
      <c r="C42" s="41">
        <f>SUM(C31:C41)</f>
        <v>174681</v>
      </c>
    </row>
    <row r="43" spans="1:3" x14ac:dyDescent="0.25">
      <c r="A43" s="42" t="s">
        <v>420</v>
      </c>
      <c r="B43" s="42" t="s">
        <v>207</v>
      </c>
      <c r="C43" s="41"/>
    </row>
    <row r="44" spans="1:3" x14ac:dyDescent="0.25">
      <c r="A44" t="s">
        <v>242</v>
      </c>
      <c r="B44" t="s">
        <v>140</v>
      </c>
      <c r="C44" s="1">
        <v>26091</v>
      </c>
    </row>
    <row r="45" spans="1:3" x14ac:dyDescent="0.25">
      <c r="A45" t="s">
        <v>241</v>
      </c>
      <c r="B45" t="s">
        <v>139</v>
      </c>
      <c r="C45" s="1">
        <v>5526</v>
      </c>
    </row>
    <row r="46" spans="1:3" x14ac:dyDescent="0.25">
      <c r="A46" t="s">
        <v>240</v>
      </c>
      <c r="B46" t="s">
        <v>138</v>
      </c>
      <c r="C46" s="1">
        <v>15255</v>
      </c>
    </row>
    <row r="47" spans="1:3" x14ac:dyDescent="0.25">
      <c r="A47" t="s">
        <v>239</v>
      </c>
      <c r="B47" t="s">
        <v>137</v>
      </c>
      <c r="C47" s="1">
        <v>32227</v>
      </c>
    </row>
    <row r="48" spans="1:3" x14ac:dyDescent="0.25">
      <c r="A48" t="s">
        <v>273</v>
      </c>
      <c r="B48" t="s">
        <v>136</v>
      </c>
      <c r="C48" s="1">
        <v>9477</v>
      </c>
    </row>
    <row r="49" spans="1:3" x14ac:dyDescent="0.25">
      <c r="A49" t="s">
        <v>274</v>
      </c>
      <c r="B49" t="s">
        <v>135</v>
      </c>
      <c r="C49" s="1">
        <v>14585</v>
      </c>
    </row>
    <row r="50" spans="1:3" x14ac:dyDescent="0.25">
      <c r="A50" t="s">
        <v>332</v>
      </c>
      <c r="B50" t="s">
        <v>148</v>
      </c>
      <c r="C50" s="1">
        <v>35798</v>
      </c>
    </row>
    <row r="51" spans="1:3" x14ac:dyDescent="0.25">
      <c r="A51" t="s">
        <v>333</v>
      </c>
      <c r="B51" t="s">
        <v>135</v>
      </c>
      <c r="C51" s="1">
        <v>58096</v>
      </c>
    </row>
    <row r="52" spans="1:3" x14ac:dyDescent="0.25">
      <c r="A52" t="s">
        <v>238</v>
      </c>
      <c r="B52" t="s">
        <v>134</v>
      </c>
      <c r="C52" s="1">
        <v>10126</v>
      </c>
    </row>
    <row r="53" spans="1:3" x14ac:dyDescent="0.25">
      <c r="A53" t="s">
        <v>334</v>
      </c>
      <c r="B53" t="s">
        <v>147</v>
      </c>
      <c r="C53" s="1">
        <v>14027</v>
      </c>
    </row>
    <row r="54" spans="1:3" x14ac:dyDescent="0.25">
      <c r="A54" t="s">
        <v>275</v>
      </c>
      <c r="B54" t="s">
        <v>133</v>
      </c>
      <c r="C54" s="1">
        <v>3376</v>
      </c>
    </row>
    <row r="55" spans="1:3" x14ac:dyDescent="0.25">
      <c r="A55" t="s">
        <v>237</v>
      </c>
      <c r="B55" t="s">
        <v>132</v>
      </c>
      <c r="C55" s="1">
        <v>25870</v>
      </c>
    </row>
    <row r="56" spans="1:3" x14ac:dyDescent="0.25">
      <c r="A56" t="s">
        <v>249</v>
      </c>
      <c r="B56" t="s">
        <v>121</v>
      </c>
      <c r="C56" s="1">
        <v>33449</v>
      </c>
    </row>
    <row r="57" spans="1:3" x14ac:dyDescent="0.25">
      <c r="A57" t="s">
        <v>352</v>
      </c>
      <c r="B57" t="s">
        <v>157</v>
      </c>
      <c r="C57" s="1">
        <v>8504</v>
      </c>
    </row>
    <row r="58" spans="1:3" x14ac:dyDescent="0.25">
      <c r="A58" t="s">
        <v>421</v>
      </c>
      <c r="B58" t="s">
        <v>422</v>
      </c>
      <c r="C58" s="1">
        <v>729100</v>
      </c>
    </row>
    <row r="59" spans="1:3" x14ac:dyDescent="0.25">
      <c r="A59" t="s">
        <v>423</v>
      </c>
      <c r="B59" t="s">
        <v>424</v>
      </c>
      <c r="C59" s="1">
        <v>67303</v>
      </c>
    </row>
    <row r="60" spans="1:3" x14ac:dyDescent="0.25">
      <c r="A60" t="s">
        <v>425</v>
      </c>
      <c r="B60" t="s">
        <v>426</v>
      </c>
      <c r="C60" s="1">
        <v>1573177</v>
      </c>
    </row>
    <row r="61" spans="1:3" x14ac:dyDescent="0.25">
      <c r="A61" t="s">
        <v>427</v>
      </c>
      <c r="B61" t="s">
        <v>428</v>
      </c>
      <c r="C61" s="1">
        <v>41173</v>
      </c>
    </row>
    <row r="62" spans="1:3" x14ac:dyDescent="0.25">
      <c r="A62" t="s">
        <v>429</v>
      </c>
      <c r="B62" t="s">
        <v>430</v>
      </c>
      <c r="C62" s="1">
        <v>373000</v>
      </c>
    </row>
    <row r="63" spans="1:3" x14ac:dyDescent="0.25">
      <c r="A63"/>
      <c r="B63" s="42" t="s">
        <v>431</v>
      </c>
      <c r="C63" s="41">
        <f>SUM(C44:C62)</f>
        <v>3076160</v>
      </c>
    </row>
    <row r="64" spans="1:3" x14ac:dyDescent="0.25">
      <c r="A64" s="42" t="s">
        <v>1494</v>
      </c>
      <c r="B64" s="42" t="s">
        <v>1495</v>
      </c>
      <c r="C64" s="41"/>
    </row>
    <row r="65" spans="1:3" x14ac:dyDescent="0.25">
      <c r="A65" t="s">
        <v>337</v>
      </c>
      <c r="B65" t="s">
        <v>131</v>
      </c>
      <c r="C65" s="1">
        <v>100000</v>
      </c>
    </row>
    <row r="66" spans="1:3" x14ac:dyDescent="0.25">
      <c r="A66"/>
      <c r="B66" s="42" t="s">
        <v>1496</v>
      </c>
      <c r="C66" s="41">
        <f>SUM(C65:C65)</f>
        <v>100000</v>
      </c>
    </row>
    <row r="67" spans="1:3" x14ac:dyDescent="0.25">
      <c r="A67" s="42" t="s">
        <v>432</v>
      </c>
      <c r="B67" s="42" t="s">
        <v>208</v>
      </c>
      <c r="C67" s="41"/>
    </row>
    <row r="68" spans="1:3" x14ac:dyDescent="0.25">
      <c r="A68" t="s">
        <v>332</v>
      </c>
      <c r="B68" t="s">
        <v>148</v>
      </c>
      <c r="C68" s="1">
        <v>18434</v>
      </c>
    </row>
    <row r="69" spans="1:3" x14ac:dyDescent="0.25">
      <c r="A69" t="s">
        <v>333</v>
      </c>
      <c r="B69" t="s">
        <v>135</v>
      </c>
      <c r="C69" s="1">
        <v>30012</v>
      </c>
    </row>
    <row r="70" spans="1:3" x14ac:dyDescent="0.25">
      <c r="A70" t="s">
        <v>334</v>
      </c>
      <c r="B70" t="s">
        <v>147</v>
      </c>
      <c r="C70" s="1">
        <v>6751</v>
      </c>
    </row>
    <row r="71" spans="1:3" x14ac:dyDescent="0.25">
      <c r="A71" t="s">
        <v>249</v>
      </c>
      <c r="B71" t="s">
        <v>121</v>
      </c>
      <c r="C71" s="1">
        <v>17108</v>
      </c>
    </row>
    <row r="72" spans="1:3" x14ac:dyDescent="0.25">
      <c r="A72" t="s">
        <v>406</v>
      </c>
      <c r="B72" t="s">
        <v>407</v>
      </c>
      <c r="C72" s="1">
        <v>18000</v>
      </c>
    </row>
    <row r="73" spans="1:3" x14ac:dyDescent="0.25">
      <c r="A73" t="s">
        <v>297</v>
      </c>
      <c r="B73" t="s">
        <v>114</v>
      </c>
      <c r="C73" s="1">
        <v>10000</v>
      </c>
    </row>
    <row r="74" spans="1:3" x14ac:dyDescent="0.25">
      <c r="A74" t="s">
        <v>435</v>
      </c>
      <c r="B74" t="s">
        <v>436</v>
      </c>
      <c r="C74" s="1">
        <v>1000</v>
      </c>
    </row>
    <row r="75" spans="1:3" x14ac:dyDescent="0.25">
      <c r="A75" t="s">
        <v>437</v>
      </c>
      <c r="B75" t="s">
        <v>438</v>
      </c>
      <c r="C75" s="1">
        <v>806626</v>
      </c>
    </row>
    <row r="76" spans="1:3" x14ac:dyDescent="0.25">
      <c r="A76" t="s">
        <v>439</v>
      </c>
      <c r="B76" t="s">
        <v>440</v>
      </c>
      <c r="C76" s="1">
        <v>44148</v>
      </c>
    </row>
    <row r="77" spans="1:3" x14ac:dyDescent="0.25">
      <c r="A77"/>
      <c r="B77" s="42" t="s">
        <v>441</v>
      </c>
      <c r="C77" s="41">
        <f>SUM(C68:C76)</f>
        <v>952079</v>
      </c>
    </row>
    <row r="78" spans="1:3" x14ac:dyDescent="0.25">
      <c r="A78" s="42" t="s">
        <v>442</v>
      </c>
      <c r="B78" s="42" t="s">
        <v>209</v>
      </c>
      <c r="C78" s="41"/>
    </row>
    <row r="79" spans="1:3" x14ac:dyDescent="0.25">
      <c r="A79" t="s">
        <v>243</v>
      </c>
      <c r="B79" t="s">
        <v>143</v>
      </c>
      <c r="C79" s="1">
        <v>15235</v>
      </c>
    </row>
    <row r="80" spans="1:3" x14ac:dyDescent="0.25">
      <c r="A80" t="s">
        <v>262</v>
      </c>
      <c r="B80" t="s">
        <v>141</v>
      </c>
      <c r="C80" s="1">
        <v>102603</v>
      </c>
    </row>
    <row r="81" spans="1:3" x14ac:dyDescent="0.25">
      <c r="A81" t="s">
        <v>242</v>
      </c>
      <c r="B81" t="s">
        <v>140</v>
      </c>
      <c r="C81" s="1">
        <v>869676</v>
      </c>
    </row>
    <row r="82" spans="1:3" x14ac:dyDescent="0.25">
      <c r="A82" t="s">
        <v>241</v>
      </c>
      <c r="B82" t="s">
        <v>139</v>
      </c>
      <c r="C82" s="1">
        <v>224620</v>
      </c>
    </row>
    <row r="83" spans="1:3" x14ac:dyDescent="0.25">
      <c r="A83" t="s">
        <v>240</v>
      </c>
      <c r="B83" t="s">
        <v>138</v>
      </c>
      <c r="C83" s="1">
        <v>628924</v>
      </c>
    </row>
    <row r="84" spans="1:3" x14ac:dyDescent="0.25">
      <c r="A84" t="s">
        <v>239</v>
      </c>
      <c r="B84" t="s">
        <v>137</v>
      </c>
      <c r="C84" s="1">
        <v>1438310</v>
      </c>
    </row>
    <row r="85" spans="1:3" x14ac:dyDescent="0.25">
      <c r="A85" t="s">
        <v>238</v>
      </c>
      <c r="B85" t="s">
        <v>134</v>
      </c>
      <c r="C85" s="1">
        <v>375098</v>
      </c>
    </row>
    <row r="86" spans="1:3" x14ac:dyDescent="0.25">
      <c r="A86" t="s">
        <v>350</v>
      </c>
      <c r="B86" t="s">
        <v>351</v>
      </c>
      <c r="C86" s="1">
        <v>505000</v>
      </c>
    </row>
    <row r="87" spans="1:3" x14ac:dyDescent="0.25">
      <c r="A87" t="s">
        <v>237</v>
      </c>
      <c r="B87" t="s">
        <v>132</v>
      </c>
      <c r="C87" s="1">
        <v>1061034</v>
      </c>
    </row>
    <row r="88" spans="1:3" x14ac:dyDescent="0.25">
      <c r="A88" t="s">
        <v>236</v>
      </c>
      <c r="B88" t="s">
        <v>116</v>
      </c>
      <c r="C88" s="1">
        <v>4905</v>
      </c>
    </row>
    <row r="89" spans="1:3" x14ac:dyDescent="0.25">
      <c r="A89" t="s">
        <v>353</v>
      </c>
      <c r="B89" t="s">
        <v>210</v>
      </c>
      <c r="C89" s="1">
        <v>1300</v>
      </c>
    </row>
    <row r="90" spans="1:3" x14ac:dyDescent="0.25">
      <c r="A90" t="s">
        <v>408</v>
      </c>
      <c r="B90" t="s">
        <v>170</v>
      </c>
      <c r="C90" s="1">
        <v>7000</v>
      </c>
    </row>
    <row r="91" spans="1:3" x14ac:dyDescent="0.25">
      <c r="A91" t="s">
        <v>254</v>
      </c>
      <c r="B91" t="s">
        <v>131</v>
      </c>
      <c r="C91" s="1">
        <v>40000</v>
      </c>
    </row>
    <row r="92" spans="1:3" x14ac:dyDescent="0.25">
      <c r="A92" t="s">
        <v>409</v>
      </c>
      <c r="B92" t="s">
        <v>211</v>
      </c>
      <c r="C92" s="1">
        <v>50000</v>
      </c>
    </row>
    <row r="93" spans="1:3" x14ac:dyDescent="0.25">
      <c r="A93" t="s">
        <v>410</v>
      </c>
      <c r="B93" t="s">
        <v>212</v>
      </c>
      <c r="C93" s="1">
        <v>1000</v>
      </c>
    </row>
    <row r="94" spans="1:3" x14ac:dyDescent="0.25">
      <c r="A94" t="s">
        <v>443</v>
      </c>
      <c r="B94" t="s">
        <v>444</v>
      </c>
      <c r="C94" s="1">
        <v>3563</v>
      </c>
    </row>
    <row r="95" spans="1:3" x14ac:dyDescent="0.25">
      <c r="A95" t="s">
        <v>445</v>
      </c>
      <c r="B95" t="s">
        <v>213</v>
      </c>
      <c r="C95" s="1">
        <v>5500</v>
      </c>
    </row>
    <row r="96" spans="1:3" x14ac:dyDescent="0.25">
      <c r="A96" t="s">
        <v>372</v>
      </c>
      <c r="B96" t="s">
        <v>373</v>
      </c>
      <c r="C96" s="1">
        <v>15000</v>
      </c>
    </row>
    <row r="97" spans="1:3" x14ac:dyDescent="0.25">
      <c r="A97" t="s">
        <v>301</v>
      </c>
      <c r="B97" t="s">
        <v>112</v>
      </c>
      <c r="C97" s="1">
        <v>8692</v>
      </c>
    </row>
    <row r="98" spans="1:3" x14ac:dyDescent="0.25">
      <c r="A98" t="s">
        <v>411</v>
      </c>
      <c r="B98" t="s">
        <v>204</v>
      </c>
      <c r="C98" s="1">
        <v>3600</v>
      </c>
    </row>
    <row r="99" spans="1:3" x14ac:dyDescent="0.25">
      <c r="A99" t="s">
        <v>413</v>
      </c>
      <c r="B99" t="s">
        <v>170</v>
      </c>
      <c r="C99" s="1">
        <v>0</v>
      </c>
    </row>
    <row r="100" spans="1:3" x14ac:dyDescent="0.25">
      <c r="A100" t="s">
        <v>337</v>
      </c>
      <c r="B100" t="s">
        <v>131</v>
      </c>
      <c r="C100" s="1">
        <v>100000</v>
      </c>
    </row>
    <row r="101" spans="1:3" x14ac:dyDescent="0.25">
      <c r="A101" t="s">
        <v>414</v>
      </c>
      <c r="B101" t="s">
        <v>211</v>
      </c>
      <c r="C101" s="1">
        <v>40000</v>
      </c>
    </row>
    <row r="102" spans="1:3" x14ac:dyDescent="0.25">
      <c r="A102" t="s">
        <v>374</v>
      </c>
      <c r="B102" t="s">
        <v>195</v>
      </c>
      <c r="C102" s="1">
        <v>10000</v>
      </c>
    </row>
    <row r="103" spans="1:3" x14ac:dyDescent="0.25">
      <c r="A103" t="s">
        <v>446</v>
      </c>
      <c r="B103" t="s">
        <v>447</v>
      </c>
      <c r="C103" s="1">
        <v>0</v>
      </c>
    </row>
    <row r="104" spans="1:3" x14ac:dyDescent="0.25">
      <c r="A104"/>
      <c r="B104" s="42" t="s">
        <v>448</v>
      </c>
      <c r="C104" s="41">
        <f>SUM(C79:C103)</f>
        <v>5511060</v>
      </c>
    </row>
    <row r="105" spans="1:3" x14ac:dyDescent="0.25">
      <c r="A105"/>
      <c r="B105" s="42" t="s">
        <v>449</v>
      </c>
      <c r="C105" s="41">
        <f>C29+C42+C63+C66+C77+C104</f>
        <v>25670305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36</vt:i4>
      </vt:variant>
    </vt:vector>
  </HeadingPairs>
  <TitlesOfParts>
    <vt:vector size="36" baseType="lpstr">
      <vt:lpstr>INDICE</vt:lpstr>
      <vt:lpstr>00</vt:lpstr>
      <vt:lpstr>01</vt:lpstr>
      <vt:lpstr>ingresos</vt:lpstr>
      <vt:lpstr>01001</vt:lpstr>
      <vt:lpstr>02001</vt:lpstr>
      <vt:lpstr>02002</vt:lpstr>
      <vt:lpstr>02003</vt:lpstr>
      <vt:lpstr>02004</vt:lpstr>
      <vt:lpstr>02005</vt:lpstr>
      <vt:lpstr>02006</vt:lpstr>
      <vt:lpstr>02007</vt:lpstr>
      <vt:lpstr>03001</vt:lpstr>
      <vt:lpstr>03002</vt:lpstr>
      <vt:lpstr>03003</vt:lpstr>
      <vt:lpstr>03004</vt:lpstr>
      <vt:lpstr>03005</vt:lpstr>
      <vt:lpstr>04001</vt:lpstr>
      <vt:lpstr>04002</vt:lpstr>
      <vt:lpstr>04003</vt:lpstr>
      <vt:lpstr>04004</vt:lpstr>
      <vt:lpstr>04005</vt:lpstr>
      <vt:lpstr>04006</vt:lpstr>
      <vt:lpstr>05001</vt:lpstr>
      <vt:lpstr>05002</vt:lpstr>
      <vt:lpstr>05003</vt:lpstr>
      <vt:lpstr>05004</vt:lpstr>
      <vt:lpstr>05005</vt:lpstr>
      <vt:lpstr>05006</vt:lpstr>
      <vt:lpstr>06001</vt:lpstr>
      <vt:lpstr>06002</vt:lpstr>
      <vt:lpstr>06003</vt:lpstr>
      <vt:lpstr>06004</vt:lpstr>
      <vt:lpstr>07001</vt:lpstr>
      <vt:lpstr>07002</vt:lpstr>
      <vt:lpstr>07003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Presupuestos</dc:title>
  <dc:creator>jhb62z</dc:creator>
  <cp:lastModifiedBy>jhb62z</cp:lastModifiedBy>
  <dcterms:created xsi:type="dcterms:W3CDTF">2018-04-06T08:56:38Z</dcterms:created>
  <dcterms:modified xsi:type="dcterms:W3CDTF">2018-06-08T07:44:53Z</dcterms:modified>
</cp:coreProperties>
</file>